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A-F Data" sheetId="1" r:id="rId1"/>
    <sheet name="A-F ALL" sheetId="2" r:id="rId2"/>
  </sheets>
  <definedNames/>
  <calcPr fullCalcOnLoad="1"/>
</workbook>
</file>

<file path=xl/sharedStrings.xml><?xml version="1.0" encoding="utf-8"?>
<sst xmlns="http://schemas.openxmlformats.org/spreadsheetml/2006/main" count="33" uniqueCount="30">
  <si>
    <t>Idle speed</t>
  </si>
  <si>
    <t>Engine load</t>
  </si>
  <si>
    <t>Inj. period</t>
  </si>
  <si>
    <t>Air mass in</t>
  </si>
  <si>
    <t>TIME</t>
  </si>
  <si>
    <t>700-820 rpm</t>
  </si>
  <si>
    <t>15-25%</t>
  </si>
  <si>
    <t>2.0 - 4.0 ms</t>
  </si>
  <si>
    <t>2.0-4.5 g/s</t>
  </si>
  <si>
    <t>STAMP</t>
  </si>
  <si>
    <t xml:space="preserve"> /min</t>
  </si>
  <si>
    <t>%</t>
  </si>
  <si>
    <t xml:space="preserve"> ms</t>
  </si>
  <si>
    <t xml:space="preserve"> g/s</t>
  </si>
  <si>
    <t>RPM</t>
  </si>
  <si>
    <t>Engine Load %</t>
  </si>
  <si>
    <t>Inj. Period (ms)</t>
  </si>
  <si>
    <t>Air mass in (g/s)</t>
  </si>
  <si>
    <t>Avail. Inj. Time</t>
  </si>
  <si>
    <t>Inj. Duty Cycle, Requested</t>
  </si>
  <si>
    <t>Inj. Mass</t>
  </si>
  <si>
    <t>A/F ratio</t>
  </si>
  <si>
    <t>ms</t>
  </si>
  <si>
    <t>grams</t>
  </si>
  <si>
    <t>---</t>
  </si>
  <si>
    <t>adjustable constant ~</t>
  </si>
  <si>
    <t>Calculated Values</t>
  </si>
  <si>
    <t>Load %</t>
  </si>
  <si>
    <t>Chart Data</t>
  </si>
  <si>
    <t>Block 002 Data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</si>
</sst>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</numFmts>
  <fonts count="14">
    <font>
      <sz val="10"/>
      <name val="Arial"/>
      <family val="0"/>
    </font>
    <font>
      <sz val="10"/>
      <color indexed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2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sz val="16"/>
      <name val="Arial"/>
      <family val="0"/>
    </font>
    <font>
      <sz val="8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3" borderId="0" xfId="0" applyFont="1" applyFill="1" applyAlignment="1">
      <alignment/>
    </xf>
    <xf numFmtId="0" fontId="10" fillId="3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AWP  ~ Air/Fuel Ratio ( Upsolute version 6 ) 
</a:t>
            </a:r>
            <a:r>
              <a:rPr lang="en-US" cap="none" sz="1000" b="1" i="1" u="none" baseline="0">
                <a:latin typeface="Arial"/>
                <a:ea typeface="Arial"/>
                <a:cs typeface="Arial"/>
              </a:rPr>
              <a:t>[calculated from VAG-COM - Block 002]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015"/>
          <c:w val="0.9275"/>
          <c:h val="0.845"/>
        </c:manualLayout>
      </c:layout>
      <c:scatterChart>
        <c:scatterStyle val="line"/>
        <c:varyColors val="0"/>
        <c:ser>
          <c:idx val="0"/>
          <c:order val="0"/>
          <c:tx>
            <c:strRef>
              <c:f>'A-F Data'!$N$8</c:f>
              <c:strCache>
                <c:ptCount val="1"/>
                <c:pt idx="0">
                  <c:v>Load %</c:v>
                </c:pt>
              </c:strCache>
            </c:strRef>
          </c:tx>
          <c:spPr>
            <a:ln w="25400">
              <a:solidFill>
                <a:srgbClr val="00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'A-F Data'!$M$9:$M$67</c:f>
              <c:numCache>
                <c:ptCount val="59"/>
                <c:pt idx="0">
                  <c:v>1680</c:v>
                </c:pt>
                <c:pt idx="1">
                  <c:v>1720</c:v>
                </c:pt>
                <c:pt idx="2">
                  <c:v>1760</c:v>
                </c:pt>
                <c:pt idx="3">
                  <c:v>1800</c:v>
                </c:pt>
                <c:pt idx="4">
                  <c:v>1880</c:v>
                </c:pt>
                <c:pt idx="5">
                  <c:v>1960</c:v>
                </c:pt>
                <c:pt idx="6">
                  <c:v>2040</c:v>
                </c:pt>
                <c:pt idx="7">
                  <c:v>2080</c:v>
                </c:pt>
                <c:pt idx="8">
                  <c:v>2160</c:v>
                </c:pt>
                <c:pt idx="9">
                  <c:v>2240</c:v>
                </c:pt>
                <c:pt idx="10">
                  <c:v>2360</c:v>
                </c:pt>
                <c:pt idx="11">
                  <c:v>2440</c:v>
                </c:pt>
                <c:pt idx="12">
                  <c:v>2520</c:v>
                </c:pt>
                <c:pt idx="13">
                  <c:v>2640</c:v>
                </c:pt>
                <c:pt idx="14">
                  <c:v>2720</c:v>
                </c:pt>
                <c:pt idx="15">
                  <c:v>2800</c:v>
                </c:pt>
                <c:pt idx="16">
                  <c:v>2920</c:v>
                </c:pt>
                <c:pt idx="17">
                  <c:v>3040</c:v>
                </c:pt>
                <c:pt idx="18">
                  <c:v>3120</c:v>
                </c:pt>
                <c:pt idx="19">
                  <c:v>3240</c:v>
                </c:pt>
                <c:pt idx="20">
                  <c:v>3360</c:v>
                </c:pt>
                <c:pt idx="21">
                  <c:v>3440</c:v>
                </c:pt>
                <c:pt idx="22">
                  <c:v>3520</c:v>
                </c:pt>
                <c:pt idx="23">
                  <c:v>3640</c:v>
                </c:pt>
                <c:pt idx="24">
                  <c:v>3760</c:v>
                </c:pt>
                <c:pt idx="25">
                  <c:v>3840</c:v>
                </c:pt>
                <c:pt idx="26">
                  <c:v>3960</c:v>
                </c:pt>
                <c:pt idx="27">
                  <c:v>4040</c:v>
                </c:pt>
                <c:pt idx="28">
                  <c:v>4160</c:v>
                </c:pt>
                <c:pt idx="29">
                  <c:v>4240</c:v>
                </c:pt>
                <c:pt idx="30">
                  <c:v>4320</c:v>
                </c:pt>
                <c:pt idx="31">
                  <c:v>4400</c:v>
                </c:pt>
                <c:pt idx="32">
                  <c:v>4520</c:v>
                </c:pt>
                <c:pt idx="33">
                  <c:v>4600</c:v>
                </c:pt>
                <c:pt idx="34">
                  <c:v>4680</c:v>
                </c:pt>
                <c:pt idx="35">
                  <c:v>4800</c:v>
                </c:pt>
                <c:pt idx="36">
                  <c:v>4840</c:v>
                </c:pt>
                <c:pt idx="37">
                  <c:v>4920</c:v>
                </c:pt>
                <c:pt idx="38">
                  <c:v>5040</c:v>
                </c:pt>
                <c:pt idx="39">
                  <c:v>5080</c:v>
                </c:pt>
                <c:pt idx="40">
                  <c:v>5160</c:v>
                </c:pt>
                <c:pt idx="41">
                  <c:v>5240</c:v>
                </c:pt>
                <c:pt idx="42">
                  <c:v>5320</c:v>
                </c:pt>
                <c:pt idx="43">
                  <c:v>5360</c:v>
                </c:pt>
                <c:pt idx="44">
                  <c:v>5440</c:v>
                </c:pt>
                <c:pt idx="45">
                  <c:v>5520</c:v>
                </c:pt>
                <c:pt idx="46">
                  <c:v>5600</c:v>
                </c:pt>
                <c:pt idx="47">
                  <c:v>5640</c:v>
                </c:pt>
                <c:pt idx="48">
                  <c:v>5720</c:v>
                </c:pt>
                <c:pt idx="49">
                  <c:v>5760</c:v>
                </c:pt>
                <c:pt idx="50">
                  <c:v>5840</c:v>
                </c:pt>
                <c:pt idx="51">
                  <c:v>5920</c:v>
                </c:pt>
                <c:pt idx="52">
                  <c:v>5960</c:v>
                </c:pt>
                <c:pt idx="53">
                  <c:v>6040</c:v>
                </c:pt>
                <c:pt idx="54">
                  <c:v>6080</c:v>
                </c:pt>
                <c:pt idx="55">
                  <c:v>6160</c:v>
                </c:pt>
                <c:pt idx="56">
                  <c:v>6200</c:v>
                </c:pt>
                <c:pt idx="57">
                  <c:v>6240</c:v>
                </c:pt>
                <c:pt idx="58">
                  <c:v>6280</c:v>
                </c:pt>
              </c:numCache>
            </c:numRef>
          </c:xVal>
          <c:yVal>
            <c:numRef>
              <c:f>'A-F Data'!$N$9:$N$67</c:f>
              <c:numCache>
                <c:ptCount val="59"/>
                <c:pt idx="0">
                  <c:v>78.9</c:v>
                </c:pt>
                <c:pt idx="1">
                  <c:v>84.2</c:v>
                </c:pt>
                <c:pt idx="2">
                  <c:v>88.7</c:v>
                </c:pt>
                <c:pt idx="3">
                  <c:v>92.5</c:v>
                </c:pt>
                <c:pt idx="4">
                  <c:v>97</c:v>
                </c:pt>
                <c:pt idx="5">
                  <c:v>103</c:v>
                </c:pt>
                <c:pt idx="6">
                  <c:v>109.8</c:v>
                </c:pt>
                <c:pt idx="7">
                  <c:v>117.3</c:v>
                </c:pt>
                <c:pt idx="8">
                  <c:v>124.8</c:v>
                </c:pt>
                <c:pt idx="9">
                  <c:v>131.6</c:v>
                </c:pt>
                <c:pt idx="10">
                  <c:v>139.1</c:v>
                </c:pt>
                <c:pt idx="11">
                  <c:v>144.4</c:v>
                </c:pt>
                <c:pt idx="12">
                  <c:v>147.4</c:v>
                </c:pt>
                <c:pt idx="13">
                  <c:v>151.1</c:v>
                </c:pt>
                <c:pt idx="14">
                  <c:v>151.9</c:v>
                </c:pt>
                <c:pt idx="15">
                  <c:v>154.1</c:v>
                </c:pt>
                <c:pt idx="16">
                  <c:v>155.6</c:v>
                </c:pt>
                <c:pt idx="17">
                  <c:v>157.1</c:v>
                </c:pt>
                <c:pt idx="18">
                  <c:v>157.9</c:v>
                </c:pt>
                <c:pt idx="19">
                  <c:v>157.9</c:v>
                </c:pt>
                <c:pt idx="20">
                  <c:v>160.2</c:v>
                </c:pt>
                <c:pt idx="21">
                  <c:v>161.7</c:v>
                </c:pt>
                <c:pt idx="22">
                  <c:v>160.2</c:v>
                </c:pt>
                <c:pt idx="23">
                  <c:v>160.2</c:v>
                </c:pt>
                <c:pt idx="24">
                  <c:v>158.6</c:v>
                </c:pt>
                <c:pt idx="25">
                  <c:v>157.1</c:v>
                </c:pt>
                <c:pt idx="26">
                  <c:v>157.1</c:v>
                </c:pt>
                <c:pt idx="27">
                  <c:v>155.6</c:v>
                </c:pt>
                <c:pt idx="28">
                  <c:v>154.9</c:v>
                </c:pt>
                <c:pt idx="29">
                  <c:v>153.4</c:v>
                </c:pt>
                <c:pt idx="30">
                  <c:v>154.1</c:v>
                </c:pt>
                <c:pt idx="31">
                  <c:v>153.4</c:v>
                </c:pt>
                <c:pt idx="32">
                  <c:v>154.1</c:v>
                </c:pt>
                <c:pt idx="33">
                  <c:v>154.9</c:v>
                </c:pt>
                <c:pt idx="34">
                  <c:v>154.1</c:v>
                </c:pt>
                <c:pt idx="35">
                  <c:v>152.6</c:v>
                </c:pt>
                <c:pt idx="36">
                  <c:v>153.4</c:v>
                </c:pt>
                <c:pt idx="37">
                  <c:v>152.6</c:v>
                </c:pt>
                <c:pt idx="38">
                  <c:v>151.1</c:v>
                </c:pt>
                <c:pt idx="39">
                  <c:v>151.1</c:v>
                </c:pt>
                <c:pt idx="40">
                  <c:v>151.9</c:v>
                </c:pt>
                <c:pt idx="41">
                  <c:v>149.6</c:v>
                </c:pt>
                <c:pt idx="42">
                  <c:v>149.6</c:v>
                </c:pt>
                <c:pt idx="43">
                  <c:v>148.9</c:v>
                </c:pt>
                <c:pt idx="44">
                  <c:v>148.1</c:v>
                </c:pt>
                <c:pt idx="45">
                  <c:v>148.1</c:v>
                </c:pt>
                <c:pt idx="46">
                  <c:v>146.6</c:v>
                </c:pt>
                <c:pt idx="47">
                  <c:v>146.6</c:v>
                </c:pt>
                <c:pt idx="48">
                  <c:v>145.9</c:v>
                </c:pt>
                <c:pt idx="49">
                  <c:v>144.4</c:v>
                </c:pt>
                <c:pt idx="50">
                  <c:v>143.6</c:v>
                </c:pt>
                <c:pt idx="51">
                  <c:v>139.8</c:v>
                </c:pt>
                <c:pt idx="52">
                  <c:v>140.6</c:v>
                </c:pt>
                <c:pt idx="53">
                  <c:v>138.3</c:v>
                </c:pt>
                <c:pt idx="54">
                  <c:v>139.1</c:v>
                </c:pt>
                <c:pt idx="55">
                  <c:v>136.1</c:v>
                </c:pt>
                <c:pt idx="56">
                  <c:v>132.3</c:v>
                </c:pt>
                <c:pt idx="57">
                  <c:v>128.6</c:v>
                </c:pt>
                <c:pt idx="58">
                  <c:v>126.3</c:v>
                </c:pt>
              </c:numCache>
            </c:numRef>
          </c:yVal>
          <c:smooth val="0"/>
        </c:ser>
        <c:axId val="15701800"/>
        <c:axId val="7098473"/>
      </c:scatterChart>
      <c:scatterChart>
        <c:scatterStyle val="lineMarker"/>
        <c:varyColors val="0"/>
        <c:ser>
          <c:idx val="1"/>
          <c:order val="1"/>
          <c:tx>
            <c:strRef>
              <c:f>'A-F Data'!$O$8</c:f>
              <c:strCache>
                <c:ptCount val="1"/>
                <c:pt idx="0">
                  <c:v>A/F ratio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'A-F Data'!$B$9:$B$67</c:f>
              <c:numCache>
                <c:ptCount val="59"/>
                <c:pt idx="0">
                  <c:v>1680</c:v>
                </c:pt>
                <c:pt idx="1">
                  <c:v>1720</c:v>
                </c:pt>
                <c:pt idx="2">
                  <c:v>1760</c:v>
                </c:pt>
                <c:pt idx="3">
                  <c:v>1800</c:v>
                </c:pt>
                <c:pt idx="4">
                  <c:v>1880</c:v>
                </c:pt>
                <c:pt idx="5">
                  <c:v>1960</c:v>
                </c:pt>
                <c:pt idx="6">
                  <c:v>2040</c:v>
                </c:pt>
                <c:pt idx="7">
                  <c:v>2080</c:v>
                </c:pt>
                <c:pt idx="8">
                  <c:v>2160</c:v>
                </c:pt>
                <c:pt idx="9">
                  <c:v>2240</c:v>
                </c:pt>
                <c:pt idx="10">
                  <c:v>2360</c:v>
                </c:pt>
                <c:pt idx="11">
                  <c:v>2440</c:v>
                </c:pt>
                <c:pt idx="12">
                  <c:v>2520</c:v>
                </c:pt>
                <c:pt idx="13">
                  <c:v>2640</c:v>
                </c:pt>
                <c:pt idx="14">
                  <c:v>2720</c:v>
                </c:pt>
                <c:pt idx="15">
                  <c:v>2800</c:v>
                </c:pt>
                <c:pt idx="16">
                  <c:v>2920</c:v>
                </c:pt>
                <c:pt idx="17">
                  <c:v>3040</c:v>
                </c:pt>
                <c:pt idx="18">
                  <c:v>3120</c:v>
                </c:pt>
                <c:pt idx="19">
                  <c:v>3240</c:v>
                </c:pt>
                <c:pt idx="20">
                  <c:v>3360</c:v>
                </c:pt>
                <c:pt idx="21">
                  <c:v>3440</c:v>
                </c:pt>
                <c:pt idx="22">
                  <c:v>3520</c:v>
                </c:pt>
                <c:pt idx="23">
                  <c:v>3640</c:v>
                </c:pt>
                <c:pt idx="24">
                  <c:v>3760</c:v>
                </c:pt>
                <c:pt idx="25">
                  <c:v>3840</c:v>
                </c:pt>
                <c:pt idx="26">
                  <c:v>3960</c:v>
                </c:pt>
                <c:pt idx="27">
                  <c:v>4040</c:v>
                </c:pt>
                <c:pt idx="28">
                  <c:v>4160</c:v>
                </c:pt>
                <c:pt idx="29">
                  <c:v>4240</c:v>
                </c:pt>
                <c:pt idx="30">
                  <c:v>4320</c:v>
                </c:pt>
                <c:pt idx="31">
                  <c:v>4400</c:v>
                </c:pt>
                <c:pt idx="32">
                  <c:v>4520</c:v>
                </c:pt>
                <c:pt idx="33">
                  <c:v>4600</c:v>
                </c:pt>
                <c:pt idx="34">
                  <c:v>4680</c:v>
                </c:pt>
                <c:pt idx="35">
                  <c:v>4800</c:v>
                </c:pt>
                <c:pt idx="36">
                  <c:v>4840</c:v>
                </c:pt>
                <c:pt idx="37">
                  <c:v>4920</c:v>
                </c:pt>
                <c:pt idx="38">
                  <c:v>5040</c:v>
                </c:pt>
                <c:pt idx="39">
                  <c:v>5080</c:v>
                </c:pt>
                <c:pt idx="40">
                  <c:v>5160</c:v>
                </c:pt>
                <c:pt idx="41">
                  <c:v>5240</c:v>
                </c:pt>
                <c:pt idx="42">
                  <c:v>5320</c:v>
                </c:pt>
                <c:pt idx="43">
                  <c:v>5360</c:v>
                </c:pt>
                <c:pt idx="44">
                  <c:v>5440</c:v>
                </c:pt>
                <c:pt idx="45">
                  <c:v>5520</c:v>
                </c:pt>
                <c:pt idx="46">
                  <c:v>5600</c:v>
                </c:pt>
                <c:pt idx="47">
                  <c:v>5640</c:v>
                </c:pt>
                <c:pt idx="48">
                  <c:v>5720</c:v>
                </c:pt>
                <c:pt idx="49">
                  <c:v>5760</c:v>
                </c:pt>
                <c:pt idx="50">
                  <c:v>5840</c:v>
                </c:pt>
                <c:pt idx="51">
                  <c:v>5920</c:v>
                </c:pt>
                <c:pt idx="52">
                  <c:v>5960</c:v>
                </c:pt>
                <c:pt idx="53">
                  <c:v>6040</c:v>
                </c:pt>
                <c:pt idx="54">
                  <c:v>6080</c:v>
                </c:pt>
                <c:pt idx="55">
                  <c:v>6160</c:v>
                </c:pt>
                <c:pt idx="56">
                  <c:v>6200</c:v>
                </c:pt>
                <c:pt idx="57">
                  <c:v>6240</c:v>
                </c:pt>
                <c:pt idx="58">
                  <c:v>6280</c:v>
                </c:pt>
              </c:numCache>
            </c:numRef>
          </c:xVal>
          <c:yVal>
            <c:numRef>
              <c:f>'A-F Data'!$O$9:$O$67</c:f>
              <c:numCache>
                <c:ptCount val="59"/>
                <c:pt idx="0">
                  <c:v>16.391913402110962</c:v>
                </c:pt>
                <c:pt idx="1">
                  <c:v>15.609005298684382</c:v>
                </c:pt>
                <c:pt idx="2">
                  <c:v>16.071266184147902</c:v>
                </c:pt>
                <c:pt idx="3">
                  <c:v>14.704313773294528</c:v>
                </c:pt>
                <c:pt idx="4">
                  <c:v>14.40912744476123</c:v>
                </c:pt>
                <c:pt idx="5">
                  <c:v>15.048329879222086</c:v>
                </c:pt>
                <c:pt idx="6">
                  <c:v>14.803930027811214</c:v>
                </c:pt>
                <c:pt idx="7">
                  <c:v>14.752983465815099</c:v>
                </c:pt>
                <c:pt idx="8">
                  <c:v>14.68202708794957</c:v>
                </c:pt>
                <c:pt idx="9">
                  <c:v>14.706874719656401</c:v>
                </c:pt>
                <c:pt idx="10">
                  <c:v>14.823768576079617</c:v>
                </c:pt>
                <c:pt idx="11">
                  <c:v>14.373746277125809</c:v>
                </c:pt>
                <c:pt idx="12">
                  <c:v>14.531084044387711</c:v>
                </c:pt>
                <c:pt idx="13">
                  <c:v>14.565502263540717</c:v>
                </c:pt>
                <c:pt idx="14">
                  <c:v>14.117274972812242</c:v>
                </c:pt>
                <c:pt idx="15">
                  <c:v>14.70916479669154</c:v>
                </c:pt>
                <c:pt idx="16">
                  <c:v>13.659217236261515</c:v>
                </c:pt>
                <c:pt idx="17">
                  <c:v>13.404295474995807</c:v>
                </c:pt>
                <c:pt idx="18">
                  <c:v>13.05082760893089</c:v>
                </c:pt>
                <c:pt idx="19">
                  <c:v>12.95228671936689</c:v>
                </c:pt>
                <c:pt idx="20">
                  <c:v>12.983184194632514</c:v>
                </c:pt>
                <c:pt idx="21">
                  <c:v>12.846706390260072</c:v>
                </c:pt>
                <c:pt idx="22">
                  <c:v>13.011968945655841</c:v>
                </c:pt>
                <c:pt idx="23">
                  <c:v>12.954461194530785</c:v>
                </c:pt>
                <c:pt idx="24">
                  <c:v>13.139102766931291</c:v>
                </c:pt>
                <c:pt idx="25">
                  <c:v>12.735123327913414</c:v>
                </c:pt>
                <c:pt idx="26">
                  <c:v>13.153053190140547</c:v>
                </c:pt>
                <c:pt idx="27">
                  <c:v>12.98598982773542</c:v>
                </c:pt>
                <c:pt idx="28">
                  <c:v>12.799120019016158</c:v>
                </c:pt>
                <c:pt idx="29">
                  <c:v>12.881926373280127</c:v>
                </c:pt>
                <c:pt idx="30">
                  <c:v>12.999423638054447</c:v>
                </c:pt>
                <c:pt idx="31">
                  <c:v>13.043259762652093</c:v>
                </c:pt>
                <c:pt idx="32">
                  <c:v>12.868782306470685</c:v>
                </c:pt>
                <c:pt idx="33">
                  <c:v>12.848753594249583</c:v>
                </c:pt>
                <c:pt idx="34">
                  <c:v>12.349854980677677</c:v>
                </c:pt>
                <c:pt idx="35">
                  <c:v>11.957205503138711</c:v>
                </c:pt>
                <c:pt idx="36">
                  <c:v>11.67138076395703</c:v>
                </c:pt>
                <c:pt idx="37">
                  <c:v>11.396711495179082</c:v>
                </c:pt>
                <c:pt idx="38">
                  <c:v>11.29359839117508</c:v>
                </c:pt>
                <c:pt idx="39">
                  <c:v>11.10802767498831</c:v>
                </c:pt>
                <c:pt idx="40">
                  <c:v>10.87365372447313</c:v>
                </c:pt>
                <c:pt idx="41">
                  <c:v>10.913003740116519</c:v>
                </c:pt>
                <c:pt idx="42">
                  <c:v>10.914266088727288</c:v>
                </c:pt>
                <c:pt idx="43">
                  <c:v>10.931722615455271</c:v>
                </c:pt>
                <c:pt idx="44">
                  <c:v>11.218497819081994</c:v>
                </c:pt>
                <c:pt idx="45">
                  <c:v>11.095114746261187</c:v>
                </c:pt>
                <c:pt idx="46">
                  <c:v>11.13366885587649</c:v>
                </c:pt>
                <c:pt idx="47">
                  <c:v>11.242959613182665</c:v>
                </c:pt>
                <c:pt idx="48">
                  <c:v>11.409760668774425</c:v>
                </c:pt>
                <c:pt idx="49">
                  <c:v>11.484546360610839</c:v>
                </c:pt>
                <c:pt idx="50">
                  <c:v>11.617598615844758</c:v>
                </c:pt>
                <c:pt idx="51">
                  <c:v>11.306078987718378</c:v>
                </c:pt>
                <c:pt idx="52">
                  <c:v>11.491166054784124</c:v>
                </c:pt>
                <c:pt idx="53">
                  <c:v>11.529860400052144</c:v>
                </c:pt>
                <c:pt idx="54">
                  <c:v>11.720084094423171</c:v>
                </c:pt>
                <c:pt idx="55">
                  <c:v>11.378084798126805</c:v>
                </c:pt>
                <c:pt idx="56">
                  <c:v>11.38156102970941</c:v>
                </c:pt>
                <c:pt idx="57">
                  <c:v>11.22635152173469</c:v>
                </c:pt>
                <c:pt idx="58">
                  <c:v>10.874052215948439</c:v>
                </c:pt>
              </c:numCache>
            </c:numRef>
          </c:yVal>
          <c:smooth val="0"/>
        </c:ser>
        <c:axId val="63886258"/>
        <c:axId val="38105411"/>
      </c:scatterChart>
      <c:valAx>
        <c:axId val="15701800"/>
        <c:scaling>
          <c:orientation val="minMax"/>
          <c:max val="6500"/>
          <c:min val="1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98473"/>
        <c:crosses val="autoZero"/>
        <c:crossBetween val="midCat"/>
        <c:dispUnits/>
        <c:majorUnit val="500"/>
        <c:minorUnit val="100"/>
      </c:valAx>
      <c:valAx>
        <c:axId val="7098473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Engine Load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01800"/>
        <c:crosses val="autoZero"/>
        <c:crossBetween val="midCat"/>
        <c:dispUnits/>
        <c:majorUnit val="20"/>
      </c:valAx>
      <c:valAx>
        <c:axId val="63886258"/>
        <c:scaling>
          <c:orientation val="minMax"/>
        </c:scaling>
        <c:axPos val="b"/>
        <c:delete val="1"/>
        <c:majorTickMark val="in"/>
        <c:minorTickMark val="none"/>
        <c:tickLblPos val="nextTo"/>
        <c:crossAx val="38105411"/>
        <c:crossesAt val="10"/>
        <c:crossBetween val="midCat"/>
        <c:dispUnits/>
      </c:valAx>
      <c:valAx>
        <c:axId val="38105411"/>
        <c:scaling>
          <c:orientation val="minMax"/>
          <c:max val="18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Air/Fuel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3886258"/>
        <c:crosses val="max"/>
        <c:crossBetween val="midCat"/>
        <c:dispUnits/>
      </c:valAx>
      <c:spPr>
        <a:solidFill>
          <a:srgbClr val="808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5"/>
          <c:y val="0.46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6"/>
  </sheetViews>
  <pageMargins left="0.75" right="0.75" top="1" bottom="1" header="0.5" footer="0.5"/>
  <pageSetup horizontalDpi="360" verticalDpi="36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Chart 1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75" zoomScaleNormal="75" workbookViewId="0" topLeftCell="A1">
      <selection activeCell="B3" sqref="B3:E3"/>
    </sheetView>
  </sheetViews>
  <sheetFormatPr defaultColWidth="9.140625" defaultRowHeight="12.75"/>
  <cols>
    <col min="2" max="2" width="12.7109375" style="0" customWidth="1"/>
    <col min="3" max="3" width="13.28125" style="0" customWidth="1"/>
    <col min="4" max="4" width="12.421875" style="0" customWidth="1"/>
    <col min="5" max="5" width="14.8515625" style="0" bestFit="1" customWidth="1"/>
    <col min="6" max="6" width="7.00390625" style="0" customWidth="1"/>
    <col min="7" max="7" width="13.140625" style="0" bestFit="1" customWidth="1"/>
    <col min="8" max="8" width="23.57421875" style="0" bestFit="1" customWidth="1"/>
    <col min="9" max="9" width="12.00390625" style="0" bestFit="1" customWidth="1"/>
    <col min="10" max="10" width="8.28125" style="0" bestFit="1" customWidth="1"/>
    <col min="11" max="12" width="8.28125" style="0" customWidth="1"/>
    <col min="13" max="13" width="9.00390625" style="0" customWidth="1"/>
    <col min="14" max="14" width="7.28125" style="0" bestFit="1" customWidth="1"/>
    <col min="15" max="15" width="8.28125" style="0" bestFit="1" customWidth="1"/>
  </cols>
  <sheetData>
    <row r="1" ht="12.75">
      <c r="D1" s="1"/>
    </row>
    <row r="2" ht="20.25">
      <c r="F2" s="10"/>
    </row>
    <row r="3" spans="2:15" ht="20.25">
      <c r="B3" s="14" t="s">
        <v>29</v>
      </c>
      <c r="C3" s="14"/>
      <c r="D3" s="14"/>
      <c r="E3" s="14"/>
      <c r="F3" s="10"/>
      <c r="G3" s="11" t="s">
        <v>26</v>
      </c>
      <c r="H3" s="12"/>
      <c r="I3" s="12"/>
      <c r="J3" s="12"/>
      <c r="M3" s="13" t="s">
        <v>28</v>
      </c>
      <c r="N3" s="13"/>
      <c r="O3" s="13"/>
    </row>
    <row r="5" spans="2:9" ht="12.75">
      <c r="B5" t="s">
        <v>0</v>
      </c>
      <c r="C5" t="s">
        <v>1</v>
      </c>
      <c r="D5" t="s">
        <v>2</v>
      </c>
      <c r="E5" t="s">
        <v>3</v>
      </c>
      <c r="H5" s="9" t="s">
        <v>25</v>
      </c>
      <c r="I5" s="8">
        <f>145/30000*0.73</f>
        <v>0.0035283333333333334</v>
      </c>
    </row>
    <row r="6" spans="1:5" ht="12.75">
      <c r="A6" t="s">
        <v>4</v>
      </c>
      <c r="B6" t="s">
        <v>5</v>
      </c>
      <c r="C6" t="s">
        <v>6</v>
      </c>
      <c r="D6" t="s">
        <v>7</v>
      </c>
      <c r="E6" t="s">
        <v>8</v>
      </c>
    </row>
    <row r="7" spans="1:10" ht="12.75">
      <c r="A7" t="s">
        <v>9</v>
      </c>
      <c r="B7" t="s">
        <v>10</v>
      </c>
      <c r="C7" t="s">
        <v>11</v>
      </c>
      <c r="D7" t="s">
        <v>12</v>
      </c>
      <c r="E7" t="s">
        <v>13</v>
      </c>
      <c r="G7" t="s">
        <v>18</v>
      </c>
      <c r="H7" t="s">
        <v>19</v>
      </c>
      <c r="I7" t="s">
        <v>20</v>
      </c>
      <c r="J7" t="s">
        <v>21</v>
      </c>
    </row>
    <row r="8" spans="2:15" ht="12.75">
      <c r="B8" s="3" t="s">
        <v>14</v>
      </c>
      <c r="C8" s="3" t="s">
        <v>15</v>
      </c>
      <c r="D8" s="3" t="s">
        <v>16</v>
      </c>
      <c r="E8" s="3" t="s">
        <v>17</v>
      </c>
      <c r="G8" t="s">
        <v>22</v>
      </c>
      <c r="H8" t="s">
        <v>11</v>
      </c>
      <c r="I8" t="s">
        <v>23</v>
      </c>
      <c r="J8" s="4" t="s">
        <v>24</v>
      </c>
      <c r="K8" s="4"/>
      <c r="L8" s="4"/>
      <c r="M8" t="s">
        <v>14</v>
      </c>
      <c r="N8" s="7" t="s">
        <v>27</v>
      </c>
      <c r="O8" s="7" t="s">
        <v>21</v>
      </c>
    </row>
    <row r="9" spans="2:15" ht="12.75">
      <c r="B9" s="2">
        <v>1680</v>
      </c>
      <c r="C9" s="2">
        <v>78.9</v>
      </c>
      <c r="D9" s="2">
        <v>8.84</v>
      </c>
      <c r="E9" s="2">
        <v>27.53</v>
      </c>
      <c r="F9" s="5"/>
      <c r="G9" s="5">
        <f aca="true" t="shared" si="0" ref="G9:G17">120000/B9</f>
        <v>71.42857142857143</v>
      </c>
      <c r="H9" s="5">
        <f aca="true" t="shared" si="1" ref="H9:H17">100*D9/G9</f>
        <v>12.376</v>
      </c>
      <c r="I9" s="6">
        <f aca="true" t="shared" si="2" ref="I9:I17">IF(D9&gt;0.8,IF(D9&lt;G9,(D9-0.34)*$I$5,(G9-0.34)*$I$5),0)</f>
        <v>0.029990833333333335</v>
      </c>
      <c r="J9" s="5">
        <f aca="true" t="shared" si="3" ref="J9:J17">IF(I9&gt;0,+E9/(B9/30)/I9)</f>
        <v>16.391913402110962</v>
      </c>
      <c r="K9" s="5"/>
      <c r="L9" s="5"/>
      <c r="M9">
        <f>B9</f>
        <v>1680</v>
      </c>
      <c r="N9">
        <f aca="true" t="shared" si="4" ref="N9:N17">C9</f>
        <v>78.9</v>
      </c>
      <c r="O9" s="5">
        <f aca="true" t="shared" si="5" ref="O9:O17">J9</f>
        <v>16.391913402110962</v>
      </c>
    </row>
    <row r="10" spans="2:15" ht="12.75">
      <c r="B10" s="2">
        <v>1720</v>
      </c>
      <c r="C10" s="2">
        <v>84.2</v>
      </c>
      <c r="D10" s="2">
        <v>9.86</v>
      </c>
      <c r="E10" s="2">
        <v>30.06</v>
      </c>
      <c r="G10" s="5">
        <f t="shared" si="0"/>
        <v>69.76744186046511</v>
      </c>
      <c r="H10" s="5">
        <f t="shared" si="1"/>
        <v>14.132666666666667</v>
      </c>
      <c r="I10" s="6">
        <f t="shared" si="2"/>
        <v>0.03358973333333333</v>
      </c>
      <c r="J10" s="5">
        <f t="shared" si="3"/>
        <v>15.609005298684382</v>
      </c>
      <c r="K10" s="5"/>
      <c r="L10" s="5"/>
      <c r="M10">
        <f aca="true" t="shared" si="6" ref="M10:M67">B10</f>
        <v>1720</v>
      </c>
      <c r="N10">
        <f t="shared" si="4"/>
        <v>84.2</v>
      </c>
      <c r="O10" s="5">
        <f t="shared" si="5"/>
        <v>15.609005298684382</v>
      </c>
    </row>
    <row r="11" spans="2:15" ht="12.75">
      <c r="B11" s="2">
        <v>1760</v>
      </c>
      <c r="C11" s="2">
        <v>88.7</v>
      </c>
      <c r="D11" s="2">
        <v>9.86</v>
      </c>
      <c r="E11" s="2">
        <v>31.67</v>
      </c>
      <c r="G11" s="5">
        <f t="shared" si="0"/>
        <v>68.18181818181819</v>
      </c>
      <c r="H11" s="5">
        <f t="shared" si="1"/>
        <v>14.461333333333332</v>
      </c>
      <c r="I11" s="6">
        <f t="shared" si="2"/>
        <v>0.03358973333333333</v>
      </c>
      <c r="J11" s="5">
        <f t="shared" si="3"/>
        <v>16.071266184147902</v>
      </c>
      <c r="K11" s="5"/>
      <c r="L11" s="5"/>
      <c r="M11">
        <f t="shared" si="6"/>
        <v>1760</v>
      </c>
      <c r="N11">
        <f t="shared" si="4"/>
        <v>88.7</v>
      </c>
      <c r="O11" s="5">
        <f t="shared" si="5"/>
        <v>16.071266184147902</v>
      </c>
    </row>
    <row r="12" spans="2:15" ht="12.75">
      <c r="B12" s="2">
        <v>1800</v>
      </c>
      <c r="C12" s="2">
        <v>92.5</v>
      </c>
      <c r="D12" s="2">
        <v>10.88</v>
      </c>
      <c r="E12" s="2">
        <v>32.81</v>
      </c>
      <c r="G12" s="5">
        <f t="shared" si="0"/>
        <v>66.66666666666667</v>
      </c>
      <c r="H12" s="5">
        <f t="shared" si="1"/>
        <v>16.32</v>
      </c>
      <c r="I12" s="6">
        <f t="shared" si="2"/>
        <v>0.03718863333333334</v>
      </c>
      <c r="J12" s="5">
        <f t="shared" si="3"/>
        <v>14.704313773294528</v>
      </c>
      <c r="K12" s="5"/>
      <c r="L12" s="5"/>
      <c r="M12">
        <f t="shared" si="6"/>
        <v>1800</v>
      </c>
      <c r="N12">
        <f t="shared" si="4"/>
        <v>92.5</v>
      </c>
      <c r="O12" s="5">
        <f t="shared" si="5"/>
        <v>14.704313773294528</v>
      </c>
    </row>
    <row r="13" spans="2:15" ht="12.75">
      <c r="B13" s="2">
        <v>1880</v>
      </c>
      <c r="C13" s="2">
        <v>97</v>
      </c>
      <c r="D13" s="2">
        <v>11.9</v>
      </c>
      <c r="E13" s="2">
        <v>36.83</v>
      </c>
      <c r="G13" s="5">
        <f t="shared" si="0"/>
        <v>63.829787234042556</v>
      </c>
      <c r="H13" s="5">
        <f t="shared" si="1"/>
        <v>18.64333333333333</v>
      </c>
      <c r="I13" s="6">
        <f t="shared" si="2"/>
        <v>0.040787533333333334</v>
      </c>
      <c r="J13" s="5">
        <f t="shared" si="3"/>
        <v>14.40912744476123</v>
      </c>
      <c r="K13" s="5"/>
      <c r="L13" s="5"/>
      <c r="M13">
        <f t="shared" si="6"/>
        <v>1880</v>
      </c>
      <c r="N13">
        <f t="shared" si="4"/>
        <v>97</v>
      </c>
      <c r="O13" s="5">
        <f t="shared" si="5"/>
        <v>14.40912744476123</v>
      </c>
    </row>
    <row r="14" spans="2:15" ht="12.75">
      <c r="B14" s="2">
        <v>1960</v>
      </c>
      <c r="C14" s="2">
        <v>103</v>
      </c>
      <c r="D14" s="2">
        <v>12.24</v>
      </c>
      <c r="E14" s="2">
        <v>41.28</v>
      </c>
      <c r="G14" s="5">
        <f t="shared" si="0"/>
        <v>61.224489795918366</v>
      </c>
      <c r="H14" s="5">
        <f t="shared" si="1"/>
        <v>19.992</v>
      </c>
      <c r="I14" s="6">
        <f t="shared" si="2"/>
        <v>0.041987166666666666</v>
      </c>
      <c r="J14" s="5">
        <f t="shared" si="3"/>
        <v>15.048329879222086</v>
      </c>
      <c r="K14" s="5"/>
      <c r="L14" s="5"/>
      <c r="M14">
        <f t="shared" si="6"/>
        <v>1960</v>
      </c>
      <c r="N14">
        <f t="shared" si="4"/>
        <v>103</v>
      </c>
      <c r="O14" s="5">
        <f t="shared" si="5"/>
        <v>15.048329879222086</v>
      </c>
    </row>
    <row r="15" spans="2:15" ht="12.75">
      <c r="B15" s="2">
        <v>2040</v>
      </c>
      <c r="C15" s="2">
        <v>109.8</v>
      </c>
      <c r="D15" s="2">
        <v>13.26</v>
      </c>
      <c r="E15" s="2">
        <v>45.89</v>
      </c>
      <c r="G15" s="5">
        <f t="shared" si="0"/>
        <v>58.8235294117647</v>
      </c>
      <c r="H15" s="5">
        <f t="shared" si="1"/>
        <v>22.542</v>
      </c>
      <c r="I15" s="6">
        <f t="shared" si="2"/>
        <v>0.04558606666666667</v>
      </c>
      <c r="J15" s="5">
        <f t="shared" si="3"/>
        <v>14.803930027811214</v>
      </c>
      <c r="K15" s="5"/>
      <c r="L15" s="5"/>
      <c r="M15">
        <f t="shared" si="6"/>
        <v>2040</v>
      </c>
      <c r="N15">
        <f t="shared" si="4"/>
        <v>109.8</v>
      </c>
      <c r="O15" s="5">
        <f t="shared" si="5"/>
        <v>14.803930027811214</v>
      </c>
    </row>
    <row r="16" spans="2:15" ht="12.75">
      <c r="B16" s="2">
        <v>2080</v>
      </c>
      <c r="C16" s="2">
        <v>117.3</v>
      </c>
      <c r="D16" s="2">
        <v>14.28</v>
      </c>
      <c r="E16" s="2">
        <v>50.31</v>
      </c>
      <c r="G16" s="5">
        <f t="shared" si="0"/>
        <v>57.69230769230769</v>
      </c>
      <c r="H16" s="5">
        <f t="shared" si="1"/>
        <v>24.752</v>
      </c>
      <c r="I16" s="6">
        <f t="shared" si="2"/>
        <v>0.04918496666666666</v>
      </c>
      <c r="J16" s="5">
        <f t="shared" si="3"/>
        <v>14.752983465815099</v>
      </c>
      <c r="K16" s="5"/>
      <c r="L16" s="5"/>
      <c r="M16">
        <f t="shared" si="6"/>
        <v>2080</v>
      </c>
      <c r="N16">
        <f t="shared" si="4"/>
        <v>117.3</v>
      </c>
      <c r="O16" s="5">
        <f t="shared" si="5"/>
        <v>14.752983465815099</v>
      </c>
    </row>
    <row r="17" spans="2:15" ht="12.75">
      <c r="B17" s="2">
        <v>2160</v>
      </c>
      <c r="C17" s="2">
        <v>124.8</v>
      </c>
      <c r="D17" s="2">
        <v>14.96</v>
      </c>
      <c r="E17" s="2">
        <v>54.53</v>
      </c>
      <c r="G17" s="5">
        <f t="shared" si="0"/>
        <v>55.55555555555556</v>
      </c>
      <c r="H17" s="5">
        <f t="shared" si="1"/>
        <v>26.928</v>
      </c>
      <c r="I17" s="6">
        <f t="shared" si="2"/>
        <v>0.05158423333333334</v>
      </c>
      <c r="J17" s="5">
        <f t="shared" si="3"/>
        <v>14.68202708794957</v>
      </c>
      <c r="K17" s="5"/>
      <c r="L17" s="5"/>
      <c r="M17">
        <f t="shared" si="6"/>
        <v>2160</v>
      </c>
      <c r="N17">
        <f t="shared" si="4"/>
        <v>124.8</v>
      </c>
      <c r="O17" s="5">
        <f t="shared" si="5"/>
        <v>14.68202708794957</v>
      </c>
    </row>
    <row r="18" spans="2:15" ht="12.75">
      <c r="B18" s="2">
        <v>2240</v>
      </c>
      <c r="C18" s="2">
        <v>131.6</v>
      </c>
      <c r="D18" s="2">
        <v>15.64</v>
      </c>
      <c r="E18" s="2">
        <v>59.28</v>
      </c>
      <c r="G18" s="5">
        <f aca="true" t="shared" si="7" ref="G18:G47">120000/B18</f>
        <v>53.57142857142857</v>
      </c>
      <c r="H18" s="5">
        <f aca="true" t="shared" si="8" ref="H18:H47">100*D18/G18</f>
        <v>29.194666666666667</v>
      </c>
      <c r="I18" s="6">
        <f aca="true" t="shared" si="9" ref="I18:I47">IF(D18&gt;0.8,IF(D18&lt;G18,(D18-0.34)*$I$5,(G18-0.34)*$I$5),0)</f>
        <v>0.053983500000000004</v>
      </c>
      <c r="J18" s="5">
        <f aca="true" t="shared" si="10" ref="J18:J47">IF(I18&gt;0,+E18/(B18/30)/I18)</f>
        <v>14.706874719656401</v>
      </c>
      <c r="K18" s="5"/>
      <c r="L18" s="5"/>
      <c r="M18">
        <f t="shared" si="6"/>
        <v>2240</v>
      </c>
      <c r="N18">
        <f aca="true" t="shared" si="11" ref="N18:N47">C18</f>
        <v>131.6</v>
      </c>
      <c r="O18" s="5">
        <f aca="true" t="shared" si="12" ref="O18:O47">J18</f>
        <v>14.706874719656401</v>
      </c>
    </row>
    <row r="19" spans="2:15" ht="12.75">
      <c r="B19" s="2">
        <v>2360</v>
      </c>
      <c r="C19" s="2">
        <v>139.1</v>
      </c>
      <c r="D19" s="2">
        <v>16.32</v>
      </c>
      <c r="E19" s="2">
        <v>65.75</v>
      </c>
      <c r="G19" s="5">
        <f t="shared" si="7"/>
        <v>50.847457627118644</v>
      </c>
      <c r="H19" s="5">
        <f t="shared" si="8"/>
        <v>32.096000000000004</v>
      </c>
      <c r="I19" s="6">
        <f t="shared" si="9"/>
        <v>0.05638276666666667</v>
      </c>
      <c r="J19" s="5">
        <f t="shared" si="10"/>
        <v>14.823768576079617</v>
      </c>
      <c r="K19" s="5"/>
      <c r="L19" s="5"/>
      <c r="M19">
        <f t="shared" si="6"/>
        <v>2360</v>
      </c>
      <c r="N19">
        <f t="shared" si="11"/>
        <v>139.1</v>
      </c>
      <c r="O19" s="5">
        <f t="shared" si="12"/>
        <v>14.823768576079617</v>
      </c>
    </row>
    <row r="20" spans="2:15" ht="12.75">
      <c r="B20" s="2">
        <v>2440</v>
      </c>
      <c r="C20" s="2">
        <v>144.4</v>
      </c>
      <c r="D20" s="2">
        <v>17</v>
      </c>
      <c r="E20" s="2">
        <v>68.72</v>
      </c>
      <c r="G20" s="5">
        <f t="shared" si="7"/>
        <v>49.18032786885246</v>
      </c>
      <c r="H20" s="5">
        <f t="shared" si="8"/>
        <v>34.56666666666667</v>
      </c>
      <c r="I20" s="6">
        <f t="shared" si="9"/>
        <v>0.05878203333333334</v>
      </c>
      <c r="J20" s="5">
        <f t="shared" si="10"/>
        <v>14.373746277125809</v>
      </c>
      <c r="K20" s="5"/>
      <c r="L20" s="5"/>
      <c r="M20">
        <f t="shared" si="6"/>
        <v>2440</v>
      </c>
      <c r="N20">
        <f t="shared" si="11"/>
        <v>144.4</v>
      </c>
      <c r="O20" s="5">
        <f t="shared" si="12"/>
        <v>14.373746277125809</v>
      </c>
    </row>
    <row r="21" spans="2:15" ht="12.75">
      <c r="B21" s="2">
        <v>2520</v>
      </c>
      <c r="C21" s="2">
        <v>147.4</v>
      </c>
      <c r="D21" s="2">
        <v>17</v>
      </c>
      <c r="E21" s="2">
        <v>71.75</v>
      </c>
      <c r="G21" s="5">
        <f t="shared" si="7"/>
        <v>47.61904761904762</v>
      </c>
      <c r="H21" s="5">
        <f t="shared" si="8"/>
        <v>35.699999999999996</v>
      </c>
      <c r="I21" s="6">
        <f t="shared" si="9"/>
        <v>0.05878203333333334</v>
      </c>
      <c r="J21" s="5">
        <f t="shared" si="10"/>
        <v>14.531084044387711</v>
      </c>
      <c r="K21" s="5"/>
      <c r="L21" s="5"/>
      <c r="M21">
        <f t="shared" si="6"/>
        <v>2520</v>
      </c>
      <c r="N21">
        <f t="shared" si="11"/>
        <v>147.4</v>
      </c>
      <c r="O21" s="5">
        <f t="shared" si="12"/>
        <v>14.531084044387711</v>
      </c>
    </row>
    <row r="22" spans="2:15" ht="12.75">
      <c r="B22" s="2">
        <v>2640</v>
      </c>
      <c r="C22" s="2">
        <v>151.1</v>
      </c>
      <c r="D22" s="2">
        <v>17.68</v>
      </c>
      <c r="E22" s="2">
        <v>78.42</v>
      </c>
      <c r="G22" s="5">
        <f t="shared" si="7"/>
        <v>45.45454545454545</v>
      </c>
      <c r="H22" s="5">
        <f t="shared" si="8"/>
        <v>38.896</v>
      </c>
      <c r="I22" s="6">
        <f t="shared" si="9"/>
        <v>0.0611813</v>
      </c>
      <c r="J22" s="5">
        <f t="shared" si="10"/>
        <v>14.565502263540717</v>
      </c>
      <c r="K22" s="5"/>
      <c r="L22" s="5"/>
      <c r="M22">
        <f t="shared" si="6"/>
        <v>2640</v>
      </c>
      <c r="N22">
        <f t="shared" si="11"/>
        <v>151.1</v>
      </c>
      <c r="O22" s="5">
        <f t="shared" si="12"/>
        <v>14.565502263540717</v>
      </c>
    </row>
    <row r="23" spans="2:15" ht="12.75">
      <c r="B23" s="2">
        <v>2720</v>
      </c>
      <c r="C23" s="2">
        <v>151.9</v>
      </c>
      <c r="D23" s="2">
        <v>17.68</v>
      </c>
      <c r="E23" s="2">
        <v>78.31</v>
      </c>
      <c r="G23" s="5">
        <f t="shared" si="7"/>
        <v>44.11764705882353</v>
      </c>
      <c r="H23" s="5">
        <f t="shared" si="8"/>
        <v>40.074666666666666</v>
      </c>
      <c r="I23" s="6">
        <f t="shared" si="9"/>
        <v>0.0611813</v>
      </c>
      <c r="J23" s="5">
        <f t="shared" si="10"/>
        <v>14.117274972812242</v>
      </c>
      <c r="K23" s="5"/>
      <c r="L23" s="5"/>
      <c r="M23">
        <f t="shared" si="6"/>
        <v>2720</v>
      </c>
      <c r="N23">
        <f t="shared" si="11"/>
        <v>151.9</v>
      </c>
      <c r="O23" s="5">
        <f t="shared" si="12"/>
        <v>14.117274972812242</v>
      </c>
    </row>
    <row r="24" spans="2:15" ht="12.75">
      <c r="B24" s="2">
        <v>2800</v>
      </c>
      <c r="C24" s="2">
        <v>154.1</v>
      </c>
      <c r="D24" s="2">
        <v>18.02</v>
      </c>
      <c r="E24" s="2">
        <v>85.64</v>
      </c>
      <c r="G24" s="5">
        <f t="shared" si="7"/>
        <v>42.857142857142854</v>
      </c>
      <c r="H24" s="5">
        <f t="shared" si="8"/>
        <v>42.04666666666667</v>
      </c>
      <c r="I24" s="6">
        <f t="shared" si="9"/>
        <v>0.06238093333333333</v>
      </c>
      <c r="J24" s="5">
        <f t="shared" si="10"/>
        <v>14.70916479669154</v>
      </c>
      <c r="K24" s="5"/>
      <c r="L24" s="5"/>
      <c r="M24">
        <f t="shared" si="6"/>
        <v>2800</v>
      </c>
      <c r="N24">
        <f t="shared" si="11"/>
        <v>154.1</v>
      </c>
      <c r="O24" s="5">
        <f t="shared" si="12"/>
        <v>14.70916479669154</v>
      </c>
    </row>
    <row r="25" spans="2:15" ht="12.75">
      <c r="B25" s="2">
        <v>2920</v>
      </c>
      <c r="C25" s="2">
        <v>155.6</v>
      </c>
      <c r="D25" s="2">
        <v>19.04</v>
      </c>
      <c r="E25" s="2">
        <v>87.72</v>
      </c>
      <c r="G25" s="5">
        <f t="shared" si="7"/>
        <v>41.0958904109589</v>
      </c>
      <c r="H25" s="5">
        <f t="shared" si="8"/>
        <v>46.33066666666667</v>
      </c>
      <c r="I25" s="6">
        <f t="shared" si="9"/>
        <v>0.06597983333333333</v>
      </c>
      <c r="J25" s="5">
        <f t="shared" si="10"/>
        <v>13.659217236261515</v>
      </c>
      <c r="K25" s="5"/>
      <c r="L25" s="5"/>
      <c r="M25">
        <f t="shared" si="6"/>
        <v>2920</v>
      </c>
      <c r="N25">
        <f t="shared" si="11"/>
        <v>155.6</v>
      </c>
      <c r="O25" s="5">
        <f t="shared" si="12"/>
        <v>13.659217236261515</v>
      </c>
    </row>
    <row r="26" spans="2:15" ht="12.75">
      <c r="B26" s="2">
        <v>3040</v>
      </c>
      <c r="C26" s="2">
        <v>157.1</v>
      </c>
      <c r="D26" s="2">
        <v>19.38</v>
      </c>
      <c r="E26" s="2">
        <v>91.25</v>
      </c>
      <c r="G26" s="5">
        <f t="shared" si="7"/>
        <v>39.473684210526315</v>
      </c>
      <c r="H26" s="5">
        <f t="shared" si="8"/>
        <v>49.096000000000004</v>
      </c>
      <c r="I26" s="6">
        <f t="shared" si="9"/>
        <v>0.06717946666666666</v>
      </c>
      <c r="J26" s="5">
        <f t="shared" si="10"/>
        <v>13.404295474995807</v>
      </c>
      <c r="K26" s="5"/>
      <c r="L26" s="5"/>
      <c r="M26">
        <f t="shared" si="6"/>
        <v>3040</v>
      </c>
      <c r="N26">
        <f t="shared" si="11"/>
        <v>157.1</v>
      </c>
      <c r="O26" s="5">
        <f t="shared" si="12"/>
        <v>13.404295474995807</v>
      </c>
    </row>
    <row r="27" spans="2:15" ht="12.75">
      <c r="B27" s="2">
        <v>3120</v>
      </c>
      <c r="C27" s="2">
        <v>157.9</v>
      </c>
      <c r="D27" s="2">
        <v>19.72</v>
      </c>
      <c r="E27" s="2">
        <v>92.81</v>
      </c>
      <c r="G27" s="5">
        <f t="shared" si="7"/>
        <v>38.46153846153846</v>
      </c>
      <c r="H27" s="5">
        <f t="shared" si="8"/>
        <v>51.272000000000006</v>
      </c>
      <c r="I27" s="6">
        <f t="shared" si="9"/>
        <v>0.0683791</v>
      </c>
      <c r="J27" s="5">
        <f t="shared" si="10"/>
        <v>13.05082760893089</v>
      </c>
      <c r="K27" s="5"/>
      <c r="L27" s="5"/>
      <c r="M27">
        <f t="shared" si="6"/>
        <v>3120</v>
      </c>
      <c r="N27">
        <f t="shared" si="11"/>
        <v>157.9</v>
      </c>
      <c r="O27" s="5">
        <f t="shared" si="12"/>
        <v>13.05082760893089</v>
      </c>
    </row>
    <row r="28" spans="2:15" ht="12.75">
      <c r="B28" s="2">
        <v>3240</v>
      </c>
      <c r="C28" s="2">
        <v>157.9</v>
      </c>
      <c r="D28" s="2">
        <v>20.06</v>
      </c>
      <c r="E28" s="2">
        <v>97.33</v>
      </c>
      <c r="G28" s="5">
        <f t="shared" si="7"/>
        <v>37.03703703703704</v>
      </c>
      <c r="H28" s="5">
        <f t="shared" si="8"/>
        <v>54.16199999999999</v>
      </c>
      <c r="I28" s="6">
        <f t="shared" si="9"/>
        <v>0.06957873333333334</v>
      </c>
      <c r="J28" s="5">
        <f t="shared" si="10"/>
        <v>12.95228671936689</v>
      </c>
      <c r="K28" s="5"/>
      <c r="L28" s="5"/>
      <c r="M28">
        <f t="shared" si="6"/>
        <v>3240</v>
      </c>
      <c r="N28">
        <f t="shared" si="11"/>
        <v>157.9</v>
      </c>
      <c r="O28" s="5">
        <f t="shared" si="12"/>
        <v>12.95228671936689</v>
      </c>
    </row>
    <row r="29" spans="2:15" ht="12.75">
      <c r="B29" s="2">
        <v>3360</v>
      </c>
      <c r="C29" s="2">
        <v>160.2</v>
      </c>
      <c r="D29" s="2">
        <v>20.4</v>
      </c>
      <c r="E29" s="2">
        <v>102.92</v>
      </c>
      <c r="G29" s="5">
        <f t="shared" si="7"/>
        <v>35.714285714285715</v>
      </c>
      <c r="H29" s="5">
        <f t="shared" si="8"/>
        <v>57.11999999999999</v>
      </c>
      <c r="I29" s="6">
        <f t="shared" si="9"/>
        <v>0.07077836666666666</v>
      </c>
      <c r="J29" s="5">
        <f t="shared" si="10"/>
        <v>12.983184194632514</v>
      </c>
      <c r="K29" s="5"/>
      <c r="L29" s="5"/>
      <c r="M29">
        <f t="shared" si="6"/>
        <v>3360</v>
      </c>
      <c r="N29">
        <f t="shared" si="11"/>
        <v>160.2</v>
      </c>
      <c r="O29" s="5">
        <f t="shared" si="12"/>
        <v>12.983184194632514</v>
      </c>
    </row>
    <row r="30" spans="2:15" ht="12.75">
      <c r="B30" s="2">
        <v>3440</v>
      </c>
      <c r="C30" s="2">
        <v>161.7</v>
      </c>
      <c r="D30" s="2">
        <v>20.74</v>
      </c>
      <c r="E30" s="2">
        <v>106.03</v>
      </c>
      <c r="G30" s="5">
        <f t="shared" si="7"/>
        <v>34.883720930232556</v>
      </c>
      <c r="H30" s="5">
        <f t="shared" si="8"/>
        <v>59.45466666666667</v>
      </c>
      <c r="I30" s="6">
        <f t="shared" si="9"/>
        <v>0.071978</v>
      </c>
      <c r="J30" s="5">
        <f t="shared" si="10"/>
        <v>12.846706390260072</v>
      </c>
      <c r="K30" s="5"/>
      <c r="L30" s="5"/>
      <c r="M30">
        <f t="shared" si="6"/>
        <v>3440</v>
      </c>
      <c r="N30">
        <f t="shared" si="11"/>
        <v>161.7</v>
      </c>
      <c r="O30" s="5">
        <f t="shared" si="12"/>
        <v>12.846706390260072</v>
      </c>
    </row>
    <row r="31" spans="2:15" ht="12.75">
      <c r="B31" s="2">
        <v>3520</v>
      </c>
      <c r="C31" s="2">
        <v>160.2</v>
      </c>
      <c r="D31" s="2">
        <v>20.4</v>
      </c>
      <c r="E31" s="2">
        <v>108.06</v>
      </c>
      <c r="G31" s="5">
        <f t="shared" si="7"/>
        <v>34.09090909090909</v>
      </c>
      <c r="H31" s="5">
        <f t="shared" si="8"/>
        <v>59.83999999999999</v>
      </c>
      <c r="I31" s="6">
        <f t="shared" si="9"/>
        <v>0.07077836666666666</v>
      </c>
      <c r="J31" s="5">
        <f t="shared" si="10"/>
        <v>13.011968945655841</v>
      </c>
      <c r="K31" s="5"/>
      <c r="L31" s="5"/>
      <c r="M31">
        <f t="shared" si="6"/>
        <v>3520</v>
      </c>
      <c r="N31">
        <f t="shared" si="11"/>
        <v>160.2</v>
      </c>
      <c r="O31" s="5">
        <f t="shared" si="12"/>
        <v>13.011968945655841</v>
      </c>
    </row>
    <row r="32" spans="2:15" ht="12.75">
      <c r="B32" s="2">
        <v>3640</v>
      </c>
      <c r="C32" s="2">
        <v>160.2</v>
      </c>
      <c r="D32" s="2">
        <v>20.4</v>
      </c>
      <c r="E32" s="2">
        <v>111.25</v>
      </c>
      <c r="G32" s="5">
        <f t="shared" si="7"/>
        <v>32.967032967032964</v>
      </c>
      <c r="H32" s="5">
        <f t="shared" si="8"/>
        <v>61.88</v>
      </c>
      <c r="I32" s="6">
        <f t="shared" si="9"/>
        <v>0.07077836666666666</v>
      </c>
      <c r="J32" s="5">
        <f t="shared" si="10"/>
        <v>12.954461194530785</v>
      </c>
      <c r="K32" s="5"/>
      <c r="L32" s="5"/>
      <c r="M32">
        <f t="shared" si="6"/>
        <v>3640</v>
      </c>
      <c r="N32">
        <f t="shared" si="11"/>
        <v>160.2</v>
      </c>
      <c r="O32" s="5">
        <f t="shared" si="12"/>
        <v>12.954461194530785</v>
      </c>
    </row>
    <row r="33" spans="2:15" ht="12.75">
      <c r="B33" s="2">
        <v>3760</v>
      </c>
      <c r="C33" s="2">
        <v>158.6</v>
      </c>
      <c r="D33" s="2">
        <v>20.06</v>
      </c>
      <c r="E33" s="2">
        <v>114.58</v>
      </c>
      <c r="G33" s="5">
        <f t="shared" si="7"/>
        <v>31.914893617021278</v>
      </c>
      <c r="H33" s="5">
        <f t="shared" si="8"/>
        <v>62.85466666666666</v>
      </c>
      <c r="I33" s="6">
        <f t="shared" si="9"/>
        <v>0.06957873333333334</v>
      </c>
      <c r="J33" s="5">
        <f t="shared" si="10"/>
        <v>13.139102766931291</v>
      </c>
      <c r="K33" s="5"/>
      <c r="L33" s="5"/>
      <c r="M33">
        <f t="shared" si="6"/>
        <v>3760</v>
      </c>
      <c r="N33">
        <f t="shared" si="11"/>
        <v>158.6</v>
      </c>
      <c r="O33" s="5">
        <f t="shared" si="12"/>
        <v>13.139102766931291</v>
      </c>
    </row>
    <row r="34" spans="2:15" ht="12.75">
      <c r="B34" s="2">
        <v>3840</v>
      </c>
      <c r="C34" s="2">
        <v>157.1</v>
      </c>
      <c r="D34" s="2">
        <v>20.06</v>
      </c>
      <c r="E34" s="2">
        <v>113.42</v>
      </c>
      <c r="G34" s="5">
        <f t="shared" si="7"/>
        <v>31.25</v>
      </c>
      <c r="H34" s="5">
        <f t="shared" si="8"/>
        <v>64.192</v>
      </c>
      <c r="I34" s="6">
        <f t="shared" si="9"/>
        <v>0.06957873333333334</v>
      </c>
      <c r="J34" s="5">
        <f t="shared" si="10"/>
        <v>12.735123327913414</v>
      </c>
      <c r="K34" s="5"/>
      <c r="L34" s="5"/>
      <c r="M34">
        <f t="shared" si="6"/>
        <v>3840</v>
      </c>
      <c r="N34">
        <f t="shared" si="11"/>
        <v>157.1</v>
      </c>
      <c r="O34" s="5">
        <f t="shared" si="12"/>
        <v>12.735123327913414</v>
      </c>
    </row>
    <row r="35" spans="2:15" ht="12.75">
      <c r="B35" s="2">
        <v>3960</v>
      </c>
      <c r="C35" s="2">
        <v>157.1</v>
      </c>
      <c r="D35" s="2">
        <v>19.72</v>
      </c>
      <c r="E35" s="2">
        <v>118.72</v>
      </c>
      <c r="G35" s="5">
        <f t="shared" si="7"/>
        <v>30.303030303030305</v>
      </c>
      <c r="H35" s="5">
        <f t="shared" si="8"/>
        <v>65.076</v>
      </c>
      <c r="I35" s="6">
        <f t="shared" si="9"/>
        <v>0.0683791</v>
      </c>
      <c r="J35" s="5">
        <f t="shared" si="10"/>
        <v>13.153053190140547</v>
      </c>
      <c r="K35" s="5"/>
      <c r="L35" s="5"/>
      <c r="M35">
        <f t="shared" si="6"/>
        <v>3960</v>
      </c>
      <c r="N35">
        <f t="shared" si="11"/>
        <v>157.1</v>
      </c>
      <c r="O35" s="5">
        <f t="shared" si="12"/>
        <v>13.153053190140547</v>
      </c>
    </row>
    <row r="36" spans="2:15" ht="12.75">
      <c r="B36" s="2">
        <v>4040</v>
      </c>
      <c r="C36" s="2">
        <v>155.6</v>
      </c>
      <c r="D36" s="2">
        <v>19.72</v>
      </c>
      <c r="E36" s="2">
        <v>119.58</v>
      </c>
      <c r="G36" s="5">
        <f t="shared" si="7"/>
        <v>29.702970297029704</v>
      </c>
      <c r="H36" s="5">
        <f t="shared" si="8"/>
        <v>66.39066666666666</v>
      </c>
      <c r="I36" s="6">
        <f t="shared" si="9"/>
        <v>0.0683791</v>
      </c>
      <c r="J36" s="5">
        <f t="shared" si="10"/>
        <v>12.98598982773542</v>
      </c>
      <c r="K36" s="5"/>
      <c r="L36" s="5"/>
      <c r="M36">
        <f t="shared" si="6"/>
        <v>4040</v>
      </c>
      <c r="N36">
        <f t="shared" si="11"/>
        <v>155.6</v>
      </c>
      <c r="O36" s="5">
        <f t="shared" si="12"/>
        <v>12.98598982773542</v>
      </c>
    </row>
    <row r="37" spans="2:15" ht="12.75">
      <c r="B37" s="2">
        <v>4160</v>
      </c>
      <c r="C37" s="2">
        <v>154.9</v>
      </c>
      <c r="D37" s="2">
        <v>19.72</v>
      </c>
      <c r="E37" s="2">
        <v>121.36</v>
      </c>
      <c r="G37" s="5">
        <f t="shared" si="7"/>
        <v>28.846153846153847</v>
      </c>
      <c r="H37" s="5">
        <f t="shared" si="8"/>
        <v>68.36266666666667</v>
      </c>
      <c r="I37" s="6">
        <f t="shared" si="9"/>
        <v>0.0683791</v>
      </c>
      <c r="J37" s="5">
        <f t="shared" si="10"/>
        <v>12.799120019016158</v>
      </c>
      <c r="K37" s="5"/>
      <c r="L37" s="5"/>
      <c r="M37">
        <f t="shared" si="6"/>
        <v>4160</v>
      </c>
      <c r="N37">
        <f t="shared" si="11"/>
        <v>154.9</v>
      </c>
      <c r="O37" s="5">
        <f t="shared" si="12"/>
        <v>12.799120019016158</v>
      </c>
    </row>
    <row r="38" spans="2:15" ht="12.75">
      <c r="B38" s="2">
        <v>4240</v>
      </c>
      <c r="C38" s="2">
        <v>153.4</v>
      </c>
      <c r="D38" s="2">
        <v>19.38</v>
      </c>
      <c r="E38" s="2">
        <v>122.31</v>
      </c>
      <c r="G38" s="5">
        <f t="shared" si="7"/>
        <v>28.30188679245283</v>
      </c>
      <c r="H38" s="5">
        <f t="shared" si="8"/>
        <v>68.476</v>
      </c>
      <c r="I38" s="6">
        <f t="shared" si="9"/>
        <v>0.06717946666666666</v>
      </c>
      <c r="J38" s="5">
        <f t="shared" si="10"/>
        <v>12.881926373280127</v>
      </c>
      <c r="K38" s="5"/>
      <c r="L38" s="5"/>
      <c r="M38">
        <f t="shared" si="6"/>
        <v>4240</v>
      </c>
      <c r="N38">
        <f t="shared" si="11"/>
        <v>153.4</v>
      </c>
      <c r="O38" s="5">
        <f t="shared" si="12"/>
        <v>12.881926373280127</v>
      </c>
    </row>
    <row r="39" spans="2:15" ht="12.75">
      <c r="B39" s="2">
        <v>4320</v>
      </c>
      <c r="C39" s="2">
        <v>154.1</v>
      </c>
      <c r="D39" s="2">
        <v>19.72</v>
      </c>
      <c r="E39" s="2">
        <v>128</v>
      </c>
      <c r="G39" s="5">
        <f t="shared" si="7"/>
        <v>27.77777777777778</v>
      </c>
      <c r="H39" s="5">
        <f t="shared" si="8"/>
        <v>70.992</v>
      </c>
      <c r="I39" s="6">
        <f t="shared" si="9"/>
        <v>0.0683791</v>
      </c>
      <c r="J39" s="5">
        <f t="shared" si="10"/>
        <v>12.999423638054447</v>
      </c>
      <c r="K39" s="5"/>
      <c r="L39" s="5"/>
      <c r="M39">
        <f t="shared" si="6"/>
        <v>4320</v>
      </c>
      <c r="N39">
        <f t="shared" si="11"/>
        <v>154.1</v>
      </c>
      <c r="O39" s="5">
        <f t="shared" si="12"/>
        <v>12.999423638054447</v>
      </c>
    </row>
    <row r="40" spans="2:15" ht="12.75">
      <c r="B40" s="2">
        <v>4400</v>
      </c>
      <c r="C40" s="2">
        <v>153.4</v>
      </c>
      <c r="D40" s="2">
        <v>19.72</v>
      </c>
      <c r="E40" s="2">
        <v>130.81</v>
      </c>
      <c r="G40" s="5">
        <f t="shared" si="7"/>
        <v>27.272727272727273</v>
      </c>
      <c r="H40" s="5">
        <f t="shared" si="8"/>
        <v>72.30666666666667</v>
      </c>
      <c r="I40" s="6">
        <f t="shared" si="9"/>
        <v>0.0683791</v>
      </c>
      <c r="J40" s="5">
        <f t="shared" si="10"/>
        <v>13.043259762652093</v>
      </c>
      <c r="K40" s="5"/>
      <c r="L40" s="5"/>
      <c r="M40">
        <f t="shared" si="6"/>
        <v>4400</v>
      </c>
      <c r="N40">
        <f t="shared" si="11"/>
        <v>153.4</v>
      </c>
      <c r="O40" s="5">
        <f t="shared" si="12"/>
        <v>13.043259762652093</v>
      </c>
    </row>
    <row r="41" spans="2:15" ht="12.75">
      <c r="B41" s="2">
        <v>4520</v>
      </c>
      <c r="C41" s="2">
        <v>154.1</v>
      </c>
      <c r="D41" s="2">
        <v>19.72</v>
      </c>
      <c r="E41" s="2">
        <v>132.58</v>
      </c>
      <c r="G41" s="5">
        <f t="shared" si="7"/>
        <v>26.548672566371682</v>
      </c>
      <c r="H41" s="5">
        <f t="shared" si="8"/>
        <v>74.27866666666667</v>
      </c>
      <c r="I41" s="6">
        <f t="shared" si="9"/>
        <v>0.0683791</v>
      </c>
      <c r="J41" s="5">
        <f t="shared" si="10"/>
        <v>12.868782306470685</v>
      </c>
      <c r="K41" s="5"/>
      <c r="L41" s="5"/>
      <c r="M41">
        <f t="shared" si="6"/>
        <v>4520</v>
      </c>
      <c r="N41">
        <f t="shared" si="11"/>
        <v>154.1</v>
      </c>
      <c r="O41" s="5">
        <f t="shared" si="12"/>
        <v>12.868782306470685</v>
      </c>
    </row>
    <row r="42" spans="2:15" ht="12.75">
      <c r="B42" s="2">
        <v>4600</v>
      </c>
      <c r="C42" s="2">
        <v>154.9</v>
      </c>
      <c r="D42" s="2">
        <v>20.06</v>
      </c>
      <c r="E42" s="2">
        <v>137.08</v>
      </c>
      <c r="G42" s="5">
        <f t="shared" si="7"/>
        <v>26.08695652173913</v>
      </c>
      <c r="H42" s="5">
        <f t="shared" si="8"/>
        <v>76.89666666666666</v>
      </c>
      <c r="I42" s="6">
        <f t="shared" si="9"/>
        <v>0.06957873333333334</v>
      </c>
      <c r="J42" s="5">
        <f t="shared" si="10"/>
        <v>12.848753594249583</v>
      </c>
      <c r="K42" s="5"/>
      <c r="L42" s="5"/>
      <c r="M42">
        <f t="shared" si="6"/>
        <v>4600</v>
      </c>
      <c r="N42">
        <f t="shared" si="11"/>
        <v>154.9</v>
      </c>
      <c r="O42" s="5">
        <f t="shared" si="12"/>
        <v>12.848753594249583</v>
      </c>
    </row>
    <row r="43" spans="2:15" ht="12.75">
      <c r="B43" s="2">
        <v>4680</v>
      </c>
      <c r="C43" s="2">
        <v>154.1</v>
      </c>
      <c r="D43" s="2">
        <v>20.4</v>
      </c>
      <c r="E43" s="2">
        <v>136.36</v>
      </c>
      <c r="G43" s="5">
        <f t="shared" si="7"/>
        <v>25.641025641025642</v>
      </c>
      <c r="H43" s="5">
        <f t="shared" si="8"/>
        <v>79.55999999999999</v>
      </c>
      <c r="I43" s="6">
        <f t="shared" si="9"/>
        <v>0.07077836666666666</v>
      </c>
      <c r="J43" s="5">
        <f t="shared" si="10"/>
        <v>12.349854980677677</v>
      </c>
      <c r="K43" s="5"/>
      <c r="L43" s="5"/>
      <c r="M43">
        <f t="shared" si="6"/>
        <v>4680</v>
      </c>
      <c r="N43">
        <f t="shared" si="11"/>
        <v>154.1</v>
      </c>
      <c r="O43" s="5">
        <f t="shared" si="12"/>
        <v>12.349854980677677</v>
      </c>
    </row>
    <row r="44" spans="2:15" ht="12.75">
      <c r="B44" s="2">
        <v>4800</v>
      </c>
      <c r="C44" s="2">
        <v>152.6</v>
      </c>
      <c r="D44" s="2">
        <v>21.08</v>
      </c>
      <c r="E44" s="2">
        <v>140</v>
      </c>
      <c r="G44" s="5">
        <f t="shared" si="7"/>
        <v>25</v>
      </c>
      <c r="H44" s="5">
        <f t="shared" si="8"/>
        <v>84.32</v>
      </c>
      <c r="I44" s="6">
        <f t="shared" si="9"/>
        <v>0.07317763333333333</v>
      </c>
      <c r="J44" s="5">
        <f t="shared" si="10"/>
        <v>11.957205503138711</v>
      </c>
      <c r="K44" s="5"/>
      <c r="L44" s="5"/>
      <c r="M44">
        <f t="shared" si="6"/>
        <v>4800</v>
      </c>
      <c r="N44">
        <f t="shared" si="11"/>
        <v>152.6</v>
      </c>
      <c r="O44" s="5">
        <f t="shared" si="12"/>
        <v>11.957205503138711</v>
      </c>
    </row>
    <row r="45" spans="2:15" ht="12.75">
      <c r="B45" s="2">
        <v>4840</v>
      </c>
      <c r="C45" s="2">
        <v>153.4</v>
      </c>
      <c r="D45" s="2">
        <v>21.76</v>
      </c>
      <c r="E45" s="2">
        <v>142.31</v>
      </c>
      <c r="G45" s="5">
        <f t="shared" si="7"/>
        <v>24.793388429752067</v>
      </c>
      <c r="H45" s="5">
        <f t="shared" si="8"/>
        <v>87.76533333333333</v>
      </c>
      <c r="I45" s="6">
        <f t="shared" si="9"/>
        <v>0.0755769</v>
      </c>
      <c r="J45" s="5">
        <f t="shared" si="10"/>
        <v>11.67138076395703</v>
      </c>
      <c r="K45" s="5"/>
      <c r="L45" s="5"/>
      <c r="M45">
        <f t="shared" si="6"/>
        <v>4840</v>
      </c>
      <c r="N45">
        <f t="shared" si="11"/>
        <v>153.4</v>
      </c>
      <c r="O45" s="5">
        <f t="shared" si="12"/>
        <v>11.67138076395703</v>
      </c>
    </row>
    <row r="46" spans="2:15" ht="12.75">
      <c r="B46" s="2">
        <v>4920</v>
      </c>
      <c r="C46" s="2">
        <v>152.6</v>
      </c>
      <c r="D46" s="2">
        <v>22.1</v>
      </c>
      <c r="E46" s="2">
        <v>143.5</v>
      </c>
      <c r="G46" s="5">
        <f t="shared" si="7"/>
        <v>24.390243902439025</v>
      </c>
      <c r="H46" s="5">
        <f t="shared" si="8"/>
        <v>90.61</v>
      </c>
      <c r="I46" s="6">
        <f t="shared" si="9"/>
        <v>0.07677653333333334</v>
      </c>
      <c r="J46" s="5">
        <f t="shared" si="10"/>
        <v>11.396711495179082</v>
      </c>
      <c r="K46" s="5"/>
      <c r="L46" s="5"/>
      <c r="M46">
        <f t="shared" si="6"/>
        <v>4920</v>
      </c>
      <c r="N46">
        <f t="shared" si="11"/>
        <v>152.6</v>
      </c>
      <c r="O46" s="5">
        <f t="shared" si="12"/>
        <v>11.396711495179082</v>
      </c>
    </row>
    <row r="47" spans="2:15" ht="12.75">
      <c r="B47" s="2">
        <v>5040</v>
      </c>
      <c r="C47" s="2">
        <v>151.1</v>
      </c>
      <c r="D47" s="2">
        <v>22.1</v>
      </c>
      <c r="E47" s="2">
        <v>145.67</v>
      </c>
      <c r="G47" s="5">
        <f t="shared" si="7"/>
        <v>23.80952380952381</v>
      </c>
      <c r="H47" s="5">
        <f t="shared" si="8"/>
        <v>92.82</v>
      </c>
      <c r="I47" s="6">
        <f t="shared" si="9"/>
        <v>0.07677653333333334</v>
      </c>
      <c r="J47" s="5">
        <f t="shared" si="10"/>
        <v>11.29359839117508</v>
      </c>
      <c r="K47" s="5"/>
      <c r="L47" s="5"/>
      <c r="M47">
        <f t="shared" si="6"/>
        <v>5040</v>
      </c>
      <c r="N47">
        <f t="shared" si="11"/>
        <v>151.1</v>
      </c>
      <c r="O47" s="5">
        <f t="shared" si="12"/>
        <v>11.29359839117508</v>
      </c>
    </row>
    <row r="48" spans="2:15" ht="12.75">
      <c r="B48" s="2">
        <v>5080</v>
      </c>
      <c r="C48" s="2">
        <v>151.1</v>
      </c>
      <c r="D48" s="2">
        <v>22.44</v>
      </c>
      <c r="E48" s="2">
        <v>146.67</v>
      </c>
      <c r="G48" s="5">
        <f aca="true" t="shared" si="13" ref="G48:G54">120000/B48</f>
        <v>23.62204724409449</v>
      </c>
      <c r="H48" s="5">
        <f aca="true" t="shared" si="14" ref="H48:H64">100*D48/G48</f>
        <v>94.996</v>
      </c>
      <c r="I48" s="6">
        <f aca="true" t="shared" si="15" ref="I48:I64">IF(D48&gt;0.8,IF(D48&lt;G48,(D48-0.34)*$I$5,(G48-0.34)*$I$5),0)</f>
        <v>0.07797616666666668</v>
      </c>
      <c r="J48" s="5">
        <f aca="true" t="shared" si="16" ref="J48:J64">IF(I48&gt;0,+E48/(B48/30)/I48)</f>
        <v>11.10802767498831</v>
      </c>
      <c r="K48" s="5"/>
      <c r="L48" s="5"/>
      <c r="M48">
        <f t="shared" si="6"/>
        <v>5080</v>
      </c>
      <c r="N48">
        <f aca="true" t="shared" si="17" ref="N48:N54">C48</f>
        <v>151.1</v>
      </c>
      <c r="O48" s="5">
        <f aca="true" t="shared" si="18" ref="O48:O54">J48</f>
        <v>11.10802767498831</v>
      </c>
    </row>
    <row r="49" spans="2:15" ht="12.75">
      <c r="B49" s="2">
        <v>5160</v>
      </c>
      <c r="C49" s="2">
        <v>151.9</v>
      </c>
      <c r="D49" s="2">
        <v>22.78</v>
      </c>
      <c r="E49" s="2">
        <v>148.08</v>
      </c>
      <c r="G49" s="5">
        <f t="shared" si="13"/>
        <v>23.25581395348837</v>
      </c>
      <c r="H49" s="5">
        <f t="shared" si="14"/>
        <v>97.95400000000001</v>
      </c>
      <c r="I49" s="6">
        <f t="shared" si="15"/>
        <v>0.0791758</v>
      </c>
      <c r="J49" s="5">
        <f t="shared" si="16"/>
        <v>10.87365372447313</v>
      </c>
      <c r="K49" s="5"/>
      <c r="L49" s="5"/>
      <c r="M49">
        <f t="shared" si="6"/>
        <v>5160</v>
      </c>
      <c r="N49">
        <f t="shared" si="17"/>
        <v>151.9</v>
      </c>
      <c r="O49" s="5">
        <f t="shared" si="18"/>
        <v>10.87365372447313</v>
      </c>
    </row>
    <row r="50" spans="2:15" ht="12.75">
      <c r="B50" s="2">
        <v>5240</v>
      </c>
      <c r="C50" s="2">
        <v>149.6</v>
      </c>
      <c r="D50" s="2">
        <v>22.78</v>
      </c>
      <c r="E50" s="2">
        <v>150.92</v>
      </c>
      <c r="G50" s="5">
        <f t="shared" si="13"/>
        <v>22.900763358778626</v>
      </c>
      <c r="H50" s="5">
        <f t="shared" si="14"/>
        <v>99.47266666666667</v>
      </c>
      <c r="I50" s="6">
        <f t="shared" si="15"/>
        <v>0.0791758</v>
      </c>
      <c r="J50" s="5">
        <f t="shared" si="16"/>
        <v>10.913003740116519</v>
      </c>
      <c r="K50" s="5"/>
      <c r="L50" s="5"/>
      <c r="M50">
        <f t="shared" si="6"/>
        <v>5240</v>
      </c>
      <c r="N50">
        <f t="shared" si="17"/>
        <v>149.6</v>
      </c>
      <c r="O50" s="5">
        <f t="shared" si="18"/>
        <v>10.913003740116519</v>
      </c>
    </row>
    <row r="51" spans="2:15" ht="12.75">
      <c r="B51" s="2">
        <v>5320</v>
      </c>
      <c r="C51" s="2">
        <v>149.6</v>
      </c>
      <c r="D51" s="2">
        <v>22.44</v>
      </c>
      <c r="E51" s="2">
        <v>150.92</v>
      </c>
      <c r="G51" s="5">
        <f t="shared" si="13"/>
        <v>22.55639097744361</v>
      </c>
      <c r="H51" s="5">
        <f t="shared" si="14"/>
        <v>99.484</v>
      </c>
      <c r="I51" s="6">
        <f t="shared" si="15"/>
        <v>0.07797616666666668</v>
      </c>
      <c r="J51" s="5">
        <f t="shared" si="16"/>
        <v>10.914266088727288</v>
      </c>
      <c r="K51" s="5"/>
      <c r="L51" s="5"/>
      <c r="M51">
        <f t="shared" si="6"/>
        <v>5320</v>
      </c>
      <c r="N51">
        <f t="shared" si="17"/>
        <v>149.6</v>
      </c>
      <c r="O51" s="5">
        <f t="shared" si="18"/>
        <v>10.914266088727288</v>
      </c>
    </row>
    <row r="52" spans="2:15" ht="12.75">
      <c r="B52" s="2">
        <v>5360</v>
      </c>
      <c r="C52" s="2">
        <v>148.9</v>
      </c>
      <c r="D52" s="2">
        <v>23.12</v>
      </c>
      <c r="E52" s="2">
        <v>151.94</v>
      </c>
      <c r="G52" s="5">
        <f t="shared" si="13"/>
        <v>22.388059701492537</v>
      </c>
      <c r="H52" s="5">
        <f t="shared" si="14"/>
        <v>103.26933333333334</v>
      </c>
      <c r="I52" s="6">
        <f t="shared" si="15"/>
        <v>0.0777929039800995</v>
      </c>
      <c r="J52" s="5">
        <f t="shared" si="16"/>
        <v>10.931722615455271</v>
      </c>
      <c r="K52" s="5"/>
      <c r="L52" s="5"/>
      <c r="M52">
        <f t="shared" si="6"/>
        <v>5360</v>
      </c>
      <c r="N52">
        <f t="shared" si="17"/>
        <v>148.9</v>
      </c>
      <c r="O52" s="5">
        <f t="shared" si="18"/>
        <v>10.931722615455271</v>
      </c>
    </row>
    <row r="53" spans="2:15" ht="12.75">
      <c r="B53" s="2">
        <v>5440</v>
      </c>
      <c r="C53" s="2">
        <v>148.1</v>
      </c>
      <c r="D53" s="2">
        <v>22.78</v>
      </c>
      <c r="E53" s="2">
        <v>155.89</v>
      </c>
      <c r="G53" s="5">
        <f t="shared" si="13"/>
        <v>22.058823529411764</v>
      </c>
      <c r="H53" s="5">
        <f t="shared" si="14"/>
        <v>103.26933333333334</v>
      </c>
      <c r="I53" s="6">
        <f t="shared" si="15"/>
        <v>0.07663124901960784</v>
      </c>
      <c r="J53" s="5">
        <f t="shared" si="16"/>
        <v>11.218497819081994</v>
      </c>
      <c r="K53" s="5"/>
      <c r="L53" s="5"/>
      <c r="M53">
        <f t="shared" si="6"/>
        <v>5440</v>
      </c>
      <c r="N53">
        <f t="shared" si="17"/>
        <v>148.1</v>
      </c>
      <c r="O53" s="5">
        <f t="shared" si="18"/>
        <v>11.218497819081994</v>
      </c>
    </row>
    <row r="54" spans="2:15" ht="12.75">
      <c r="B54" s="2">
        <v>5520</v>
      </c>
      <c r="C54" s="2">
        <v>148.1</v>
      </c>
      <c r="D54" s="2">
        <v>22.78</v>
      </c>
      <c r="E54" s="2">
        <v>154.14</v>
      </c>
      <c r="G54" s="5">
        <f t="shared" si="13"/>
        <v>21.73913043478261</v>
      </c>
      <c r="H54" s="5">
        <f t="shared" si="14"/>
        <v>104.788</v>
      </c>
      <c r="I54" s="6">
        <f t="shared" si="15"/>
        <v>0.07550326521739131</v>
      </c>
      <c r="J54" s="5">
        <f t="shared" si="16"/>
        <v>11.095114746261187</v>
      </c>
      <c r="K54" s="5"/>
      <c r="L54" s="5"/>
      <c r="M54">
        <f t="shared" si="6"/>
        <v>5520</v>
      </c>
      <c r="N54">
        <f t="shared" si="17"/>
        <v>148.1</v>
      </c>
      <c r="O54" s="5">
        <f t="shared" si="18"/>
        <v>11.095114746261187</v>
      </c>
    </row>
    <row r="55" spans="2:15" ht="12.75">
      <c r="B55" s="2">
        <v>5600</v>
      </c>
      <c r="C55" s="2">
        <v>146.6</v>
      </c>
      <c r="D55" s="2">
        <v>22.44</v>
      </c>
      <c r="E55" s="2">
        <v>154.64</v>
      </c>
      <c r="G55" s="5">
        <f aca="true" t="shared" si="19" ref="G55:G67">120000/B55</f>
        <v>21.428571428571427</v>
      </c>
      <c r="H55" s="5">
        <f t="shared" si="14"/>
        <v>104.72000000000001</v>
      </c>
      <c r="I55" s="6">
        <f t="shared" si="15"/>
        <v>0.07440750952380952</v>
      </c>
      <c r="J55" s="5">
        <f t="shared" si="16"/>
        <v>11.13366885587649</v>
      </c>
      <c r="K55" s="5"/>
      <c r="L55" s="5"/>
      <c r="M55">
        <f t="shared" si="6"/>
        <v>5600</v>
      </c>
      <c r="N55">
        <f aca="true" t="shared" si="20" ref="N55:N67">C55</f>
        <v>146.6</v>
      </c>
      <c r="O55" s="5">
        <f aca="true" t="shared" si="21" ref="O55:O67">J55</f>
        <v>11.13366885587649</v>
      </c>
    </row>
    <row r="56" spans="2:15" ht="12.75">
      <c r="B56" s="2">
        <v>5640</v>
      </c>
      <c r="C56" s="2">
        <v>146.6</v>
      </c>
      <c r="D56" s="2">
        <v>22.78</v>
      </c>
      <c r="E56" s="2">
        <v>156.14</v>
      </c>
      <c r="G56" s="5">
        <f t="shared" si="19"/>
        <v>21.27659574468085</v>
      </c>
      <c r="H56" s="5">
        <f t="shared" si="14"/>
        <v>107.066</v>
      </c>
      <c r="I56" s="6">
        <f t="shared" si="15"/>
        <v>0.07387128865248227</v>
      </c>
      <c r="J56" s="5">
        <f t="shared" si="16"/>
        <v>11.242959613182665</v>
      </c>
      <c r="K56" s="5"/>
      <c r="L56" s="5"/>
      <c r="M56">
        <f t="shared" si="6"/>
        <v>5640</v>
      </c>
      <c r="N56">
        <f t="shared" si="20"/>
        <v>146.6</v>
      </c>
      <c r="O56" s="5">
        <f t="shared" si="21"/>
        <v>11.242959613182665</v>
      </c>
    </row>
    <row r="57" spans="2:15" ht="12.75">
      <c r="B57" s="2">
        <v>5720</v>
      </c>
      <c r="C57" s="2">
        <v>145.9</v>
      </c>
      <c r="D57" s="2">
        <v>22.78</v>
      </c>
      <c r="E57" s="2">
        <v>158.42</v>
      </c>
      <c r="G57" s="5">
        <f t="shared" si="19"/>
        <v>20.97902097902098</v>
      </c>
      <c r="H57" s="5">
        <f t="shared" si="14"/>
        <v>108.58466666666666</v>
      </c>
      <c r="I57" s="6">
        <f t="shared" si="15"/>
        <v>0.0728213456876457</v>
      </c>
      <c r="J57" s="5">
        <f t="shared" si="16"/>
        <v>11.409760668774425</v>
      </c>
      <c r="K57" s="5"/>
      <c r="L57" s="5"/>
      <c r="M57">
        <f t="shared" si="6"/>
        <v>5720</v>
      </c>
      <c r="N57">
        <f t="shared" si="20"/>
        <v>145.9</v>
      </c>
      <c r="O57" s="5">
        <f t="shared" si="21"/>
        <v>11.409760668774425</v>
      </c>
    </row>
    <row r="58" spans="2:15" ht="12.75">
      <c r="B58" s="2">
        <v>5760</v>
      </c>
      <c r="C58" s="2">
        <v>144.4</v>
      </c>
      <c r="D58" s="2">
        <v>22.78</v>
      </c>
      <c r="E58" s="2">
        <v>159.44</v>
      </c>
      <c r="G58" s="5">
        <f t="shared" si="19"/>
        <v>20.833333333333332</v>
      </c>
      <c r="H58" s="5">
        <f t="shared" si="14"/>
        <v>109.34400000000001</v>
      </c>
      <c r="I58" s="6">
        <f t="shared" si="15"/>
        <v>0.0723073111111111</v>
      </c>
      <c r="J58" s="5">
        <f t="shared" si="16"/>
        <v>11.484546360610839</v>
      </c>
      <c r="K58" s="5"/>
      <c r="L58" s="5"/>
      <c r="M58">
        <f t="shared" si="6"/>
        <v>5760</v>
      </c>
      <c r="N58">
        <f t="shared" si="20"/>
        <v>144.4</v>
      </c>
      <c r="O58" s="5">
        <f t="shared" si="21"/>
        <v>11.484546360610839</v>
      </c>
    </row>
    <row r="59" spans="2:15" ht="12.75">
      <c r="B59" s="2">
        <v>5840</v>
      </c>
      <c r="C59" s="2">
        <v>143.6</v>
      </c>
      <c r="D59" s="2">
        <v>22.78</v>
      </c>
      <c r="E59" s="2">
        <v>161.25</v>
      </c>
      <c r="G59" s="5">
        <f t="shared" si="19"/>
        <v>20.54794520547945</v>
      </c>
      <c r="H59" s="5">
        <f t="shared" si="14"/>
        <v>110.86266666666667</v>
      </c>
      <c r="I59" s="6">
        <f t="shared" si="15"/>
        <v>0.07130036666666667</v>
      </c>
      <c r="J59" s="5">
        <f t="shared" si="16"/>
        <v>11.617598615844758</v>
      </c>
      <c r="K59" s="5"/>
      <c r="L59" s="5"/>
      <c r="M59">
        <f t="shared" si="6"/>
        <v>5840</v>
      </c>
      <c r="N59">
        <f t="shared" si="20"/>
        <v>143.6</v>
      </c>
      <c r="O59" s="5">
        <f t="shared" si="21"/>
        <v>11.617598615844758</v>
      </c>
    </row>
    <row r="60" spans="2:15" ht="12.75">
      <c r="B60" s="2">
        <v>5920</v>
      </c>
      <c r="C60" s="2">
        <v>139.8</v>
      </c>
      <c r="D60" s="2">
        <v>21.76</v>
      </c>
      <c r="E60" s="2">
        <v>156.89</v>
      </c>
      <c r="G60" s="5">
        <f t="shared" si="19"/>
        <v>20.27027027027027</v>
      </c>
      <c r="H60" s="5">
        <f t="shared" si="14"/>
        <v>107.34933333333333</v>
      </c>
      <c r="I60" s="6">
        <f t="shared" si="15"/>
        <v>0.07032063693693694</v>
      </c>
      <c r="J60" s="5">
        <f t="shared" si="16"/>
        <v>11.306078987718378</v>
      </c>
      <c r="K60" s="5"/>
      <c r="L60" s="5"/>
      <c r="M60">
        <f t="shared" si="6"/>
        <v>5920</v>
      </c>
      <c r="N60">
        <f t="shared" si="20"/>
        <v>139.8</v>
      </c>
      <c r="O60" s="5">
        <f t="shared" si="21"/>
        <v>11.306078987718378</v>
      </c>
    </row>
    <row r="61" spans="2:15" ht="12.75">
      <c r="B61" s="2">
        <v>5960</v>
      </c>
      <c r="C61" s="2">
        <v>140.6</v>
      </c>
      <c r="D61" s="2">
        <v>21.76</v>
      </c>
      <c r="E61" s="2">
        <v>159.44</v>
      </c>
      <c r="G61" s="5">
        <f t="shared" si="19"/>
        <v>20.13422818791946</v>
      </c>
      <c r="H61" s="5">
        <f t="shared" si="14"/>
        <v>108.07466666666667</v>
      </c>
      <c r="I61" s="6">
        <f t="shared" si="15"/>
        <v>0.0698406351230425</v>
      </c>
      <c r="J61" s="5">
        <f t="shared" si="16"/>
        <v>11.491166054784124</v>
      </c>
      <c r="K61" s="5"/>
      <c r="L61" s="5"/>
      <c r="M61">
        <f t="shared" si="6"/>
        <v>5960</v>
      </c>
      <c r="N61">
        <f t="shared" si="20"/>
        <v>140.6</v>
      </c>
      <c r="O61" s="5">
        <f t="shared" si="21"/>
        <v>11.491166054784124</v>
      </c>
    </row>
    <row r="62" spans="2:15" ht="12.75">
      <c r="B62" s="2">
        <v>6040</v>
      </c>
      <c r="C62" s="2">
        <v>138.3</v>
      </c>
      <c r="D62" s="2">
        <v>21.42</v>
      </c>
      <c r="E62" s="2">
        <v>159.94</v>
      </c>
      <c r="G62" s="5">
        <f t="shared" si="19"/>
        <v>19.867549668874172</v>
      </c>
      <c r="H62" s="5">
        <f t="shared" si="14"/>
        <v>107.814</v>
      </c>
      <c r="I62" s="6">
        <f t="shared" si="15"/>
        <v>0.06889970441501105</v>
      </c>
      <c r="J62" s="5">
        <f t="shared" si="16"/>
        <v>11.529860400052144</v>
      </c>
      <c r="K62" s="5"/>
      <c r="L62" s="5"/>
      <c r="M62">
        <f t="shared" si="6"/>
        <v>6040</v>
      </c>
      <c r="N62">
        <f t="shared" si="20"/>
        <v>138.3</v>
      </c>
      <c r="O62" s="5">
        <f t="shared" si="21"/>
        <v>11.529860400052144</v>
      </c>
    </row>
    <row r="63" spans="2:15" ht="12.75">
      <c r="B63" s="2">
        <v>6080</v>
      </c>
      <c r="C63" s="2">
        <v>139.1</v>
      </c>
      <c r="D63" s="2">
        <v>21.42</v>
      </c>
      <c r="E63" s="2">
        <v>162.56</v>
      </c>
      <c r="G63" s="5">
        <f t="shared" si="19"/>
        <v>19.736842105263158</v>
      </c>
      <c r="H63" s="5">
        <f t="shared" si="14"/>
        <v>108.528</v>
      </c>
      <c r="I63" s="6">
        <f t="shared" si="15"/>
        <v>0.06843852456140351</v>
      </c>
      <c r="J63" s="5">
        <f t="shared" si="16"/>
        <v>11.720084094423171</v>
      </c>
      <c r="K63" s="5"/>
      <c r="L63" s="5"/>
      <c r="M63">
        <f t="shared" si="6"/>
        <v>6080</v>
      </c>
      <c r="N63">
        <f t="shared" si="20"/>
        <v>139.1</v>
      </c>
      <c r="O63" s="5">
        <f t="shared" si="21"/>
        <v>11.720084094423171</v>
      </c>
    </row>
    <row r="64" spans="2:15" ht="12.75">
      <c r="B64" s="2">
        <v>6160</v>
      </c>
      <c r="C64" s="2">
        <v>136.1</v>
      </c>
      <c r="D64" s="2">
        <v>20.74</v>
      </c>
      <c r="E64" s="2">
        <v>157.78</v>
      </c>
      <c r="G64" s="5">
        <f t="shared" si="19"/>
        <v>19.48051948051948</v>
      </c>
      <c r="H64" s="5">
        <f t="shared" si="14"/>
        <v>106.46533333333333</v>
      </c>
      <c r="I64" s="6">
        <f t="shared" si="15"/>
        <v>0.0675341329004329</v>
      </c>
      <c r="J64" s="5">
        <f t="shared" si="16"/>
        <v>11.378084798126805</v>
      </c>
      <c r="K64" s="5"/>
      <c r="L64" s="5"/>
      <c r="M64">
        <f t="shared" si="6"/>
        <v>6160</v>
      </c>
      <c r="N64">
        <f t="shared" si="20"/>
        <v>136.1</v>
      </c>
      <c r="O64" s="5">
        <f t="shared" si="21"/>
        <v>11.378084798126805</v>
      </c>
    </row>
    <row r="65" spans="2:15" ht="12.75">
      <c r="B65" s="2">
        <v>6200</v>
      </c>
      <c r="C65" s="2">
        <v>132.3</v>
      </c>
      <c r="D65" s="2">
        <v>20.4</v>
      </c>
      <c r="E65" s="2">
        <v>157.81</v>
      </c>
      <c r="G65" s="5">
        <f t="shared" si="19"/>
        <v>19.35483870967742</v>
      </c>
      <c r="H65" s="5">
        <f>100*D65/G65</f>
        <v>105.39999999999999</v>
      </c>
      <c r="I65" s="6">
        <f>IF(D65&gt;0.8,IF(D65&lt;G65,(D65-0.34)*$I$5,(G65-0.34)*$I$5),0)</f>
        <v>0.06709068924731183</v>
      </c>
      <c r="J65" s="5">
        <f>IF(I65&gt;0,+E65/(B65/30)/I65)</f>
        <v>11.38156102970941</v>
      </c>
      <c r="K65" s="5"/>
      <c r="L65" s="5"/>
      <c r="M65">
        <f t="shared" si="6"/>
        <v>6200</v>
      </c>
      <c r="N65">
        <f t="shared" si="20"/>
        <v>132.3</v>
      </c>
      <c r="O65" s="5">
        <f t="shared" si="21"/>
        <v>11.38156102970941</v>
      </c>
    </row>
    <row r="66" spans="2:15" ht="12.75">
      <c r="B66" s="2">
        <v>6240</v>
      </c>
      <c r="C66" s="2">
        <v>128.6</v>
      </c>
      <c r="D66" s="2">
        <v>19.72</v>
      </c>
      <c r="E66" s="2">
        <v>155.64</v>
      </c>
      <c r="G66" s="5">
        <f t="shared" si="19"/>
        <v>19.23076923076923</v>
      </c>
      <c r="H66" s="5">
        <f>100*D66/G66</f>
        <v>102.54400000000001</v>
      </c>
      <c r="I66" s="6">
        <f>IF(D66&gt;0.8,IF(D66&lt;G66,(D66-0.34)*$I$5,(G66-0.34)*$I$5),0)</f>
        <v>0.06665293076923076</v>
      </c>
      <c r="J66" s="5">
        <f>IF(I66&gt;0,+E66/(B66/30)/I66)</f>
        <v>11.22635152173469</v>
      </c>
      <c r="K66" s="5"/>
      <c r="L66" s="5"/>
      <c r="M66">
        <f t="shared" si="6"/>
        <v>6240</v>
      </c>
      <c r="N66">
        <f t="shared" si="20"/>
        <v>128.6</v>
      </c>
      <c r="O66" s="5">
        <f t="shared" si="21"/>
        <v>11.22635152173469</v>
      </c>
    </row>
    <row r="67" spans="2:15" ht="12.75">
      <c r="B67" s="2">
        <v>6280</v>
      </c>
      <c r="C67" s="2">
        <v>126.3</v>
      </c>
      <c r="D67" s="2">
        <v>19.04</v>
      </c>
      <c r="E67" s="2">
        <v>150.19</v>
      </c>
      <c r="G67" s="5">
        <f t="shared" si="19"/>
        <v>19.10828025477707</v>
      </c>
      <c r="H67" s="5">
        <f>100*D67/G67</f>
        <v>99.64266666666666</v>
      </c>
      <c r="I67" s="6">
        <f>IF(D67&gt;0.8,IF(D67&lt;G67,(D67-0.34)*$I$5,(G67-0.34)*$I$5),0)</f>
        <v>0.06597983333333333</v>
      </c>
      <c r="J67" s="5">
        <f>IF(I67&gt;0,+E67/(B67/30)/I67)</f>
        <v>10.874052215948439</v>
      </c>
      <c r="K67" s="5"/>
      <c r="L67" s="5"/>
      <c r="M67">
        <f t="shared" si="6"/>
        <v>6280</v>
      </c>
      <c r="N67">
        <f t="shared" si="20"/>
        <v>126.3</v>
      </c>
      <c r="O67" s="5">
        <f t="shared" si="21"/>
        <v>10.874052215948439</v>
      </c>
    </row>
  </sheetData>
  <mergeCells count="3">
    <mergeCell ref="G3:J3"/>
    <mergeCell ref="M3:O3"/>
    <mergeCell ref="B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Cogent Healthcare,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Ranson</dc:creator>
  <cp:keywords/>
  <dc:description/>
  <cp:lastModifiedBy>Network Admin</cp:lastModifiedBy>
  <dcterms:created xsi:type="dcterms:W3CDTF">2002-01-30T05:22:12Z</dcterms:created>
  <dcterms:modified xsi:type="dcterms:W3CDTF">2005-08-31T20:59:54Z</dcterms:modified>
  <cp:category/>
  <cp:version/>
  <cp:contentType/>
  <cp:contentStatus/>
</cp:coreProperties>
</file>